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600" windowHeight="8445" activeTab="0"/>
  </bookViews>
  <sheets>
    <sheet name="Thông tin chung" sheetId="1" r:id="rId1"/>
  </sheets>
  <definedNames>
    <definedName name="_xlnm.Print_Titles" localSheetId="0">'Thông tin chung'!$26:$26</definedName>
  </definedNames>
  <calcPr fullCalcOnLoad="1"/>
</workbook>
</file>

<file path=xl/sharedStrings.xml><?xml version="1.0" encoding="utf-8"?>
<sst xmlns="http://schemas.openxmlformats.org/spreadsheetml/2006/main" count="371" uniqueCount="144">
  <si>
    <t>BỘ THÔNG TIN VÀ TRUYỀN THÔNG</t>
  </si>
  <si>
    <t>VỤ CÔNG NGHỆ THÔNG TIN</t>
  </si>
  <si>
    <t>HỘI TIN HỌC VIỆT NAM</t>
  </si>
  <si>
    <t>(VAIP)</t>
  </si>
  <si>
    <t>THÔNG TIN CHUNG</t>
  </si>
  <si>
    <t>Điện thoại</t>
  </si>
  <si>
    <t>Email</t>
  </si>
  <si>
    <t>Năm 2016</t>
  </si>
  <si>
    <t>Năm 2017</t>
  </si>
  <si>
    <t>Chỉ tiêu</t>
  </si>
  <si>
    <t>Giải thích biến động</t>
  </si>
  <si>
    <t>HẠ TẦNG KỸ THUẬT CNTT</t>
  </si>
  <si>
    <t>Đơn vị tính</t>
  </si>
  <si>
    <t xml:space="preserve">Đơn vị </t>
  </si>
  <si>
    <t>Đơn vị</t>
  </si>
  <si>
    <t>Người</t>
  </si>
  <si>
    <t>Máy</t>
  </si>
  <si>
    <t>Kbps</t>
  </si>
  <si>
    <t>Leased Line</t>
  </si>
  <si>
    <t>FTTH</t>
  </si>
  <si>
    <t>xDSL (ADSL và SDSL)</t>
  </si>
  <si>
    <t>Băng rộng khác</t>
  </si>
  <si>
    <t>Máy tính để bàn</t>
  </si>
  <si>
    <t>Máy tính xách tay</t>
  </si>
  <si>
    <t>Máy chủ</t>
  </si>
  <si>
    <t>1.1</t>
  </si>
  <si>
    <t>1.2</t>
  </si>
  <si>
    <t>1.3</t>
  </si>
  <si>
    <t>2.1</t>
  </si>
  <si>
    <t>2.2</t>
  </si>
  <si>
    <t>Tổng số máy tính có cài đặt các phần mềm diệt và phòng chống virus</t>
  </si>
  <si>
    <t>Máy tính</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</si>
  <si>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</si>
  <si>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</si>
  <si>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</si>
  <si>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</si>
  <si>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</si>
  <si>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</si>
  <si>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Triển khai giải pháp an toàn thông tin</t>
  </si>
  <si>
    <t>STT</t>
  </si>
  <si>
    <t>Băng từ</t>
  </si>
  <si>
    <t>Tủ đĩa</t>
  </si>
  <si>
    <t>SAN</t>
  </si>
  <si>
    <t>NAS</t>
  </si>
  <si>
    <t>DAS</t>
  </si>
  <si>
    <t>Tổng đầu tư cho hạ tầng kỹ thuật</t>
  </si>
  <si>
    <t>VND</t>
  </si>
  <si>
    <t>Tổng đầu tu cho hạ tầng an toàn thông tin</t>
  </si>
  <si>
    <t>HẠ TẦNG NHÂN LỰC CNTT</t>
  </si>
  <si>
    <t>B.</t>
  </si>
  <si>
    <t>A.</t>
  </si>
  <si>
    <t>Tổng số cán bộ chuyên trách về CNTT</t>
  </si>
  <si>
    <t>Tổng số cán bộ chuyên trách về an toàn thông tin</t>
  </si>
  <si>
    <t xml:space="preserve">Tổng chi cho đào tạo CNTT </t>
  </si>
  <si>
    <t>D.</t>
  </si>
  <si>
    <t>C.</t>
  </si>
  <si>
    <t>ỨNG DỤNG CNTT</t>
  </si>
  <si>
    <t>•</t>
  </si>
  <si>
    <t>Quản lý tài chính - kế toán</t>
  </si>
  <si>
    <t>Thư điện tử nội bộ</t>
  </si>
  <si>
    <t>Ứng dụng chữ ký số</t>
  </si>
  <si>
    <t>Ứng dụng khác (Liệt kê chi tiết)</t>
  </si>
  <si>
    <t xml:space="preserve"> Tổng số các đơn vị trực thuộc đã triển khai các ứng dụng cơ bản</t>
  </si>
  <si>
    <t>Họ và tên</t>
  </si>
  <si>
    <t>Bộ phận công tác</t>
  </si>
  <si>
    <t>Chức vụ</t>
  </si>
  <si>
    <t>Di động</t>
  </si>
  <si>
    <t>THÔNG TIN NGƯỜI ĐIỀN PHIẾU</t>
  </si>
  <si>
    <r>
      <t xml:space="preserve">Người kê khai 
</t>
    </r>
    <r>
      <rPr>
        <i/>
        <sz val="11"/>
        <color indexed="8"/>
        <rFont val="Times New Roman"/>
        <family val="1"/>
      </rPr>
      <t>(Ký và ghi rõ họ tên)</t>
    </r>
    <r>
      <rPr>
        <b/>
        <sz val="11"/>
        <color indexed="8"/>
        <rFont val="Times New Roman"/>
        <family val="1"/>
      </rPr>
      <t xml:space="preserve">
</t>
    </r>
  </si>
  <si>
    <t>,ngày        tháng     năm  2018</t>
  </si>
  <si>
    <t>Fax</t>
  </si>
  <si>
    <t>Điện thoại cố định</t>
  </si>
  <si>
    <t>(Áp dụng đối với các tập đoàn kinh tế, tổng công ty)</t>
  </si>
  <si>
    <t>Tên doanh nghiệp</t>
  </si>
  <si>
    <t>Tên đầy đủ tiếng Anh</t>
  </si>
  <si>
    <t>Tên viết tắt</t>
  </si>
  <si>
    <t>Địa chỉ trụ sở chính</t>
  </si>
  <si>
    <t>Địa chỉ website</t>
  </si>
  <si>
    <t>Tổng số các chi nhánh, đơn vị trực thuộc</t>
  </si>
  <si>
    <r>
      <t xml:space="preserve">Tổng số cán bộ công nhân viên (CBCNV): 
</t>
    </r>
    <r>
      <rPr>
        <i/>
        <sz val="11"/>
        <color indexed="8"/>
        <rFont val="Times New Roman"/>
        <family val="1"/>
      </rPr>
      <t>Ghi chú: Bao gồm tất cả CBCNV của trụ sở chính, các chi nhánh,các đơn vị trực thuộc,  các đơn vị thành viên (nếu là đơn vị liên doanh thì Doanh nghiệp phải nắm từ 51% cổ phần trở lên) không bao gồm: bảo vệ, lái xe, tạp vụ v.v.</t>
    </r>
  </si>
  <si>
    <r>
      <t xml:space="preserve">Tổng số máy tính
</t>
    </r>
    <r>
      <rPr>
        <i/>
        <sz val="11"/>
        <color indexed="8"/>
        <rFont val="Times New Roman"/>
        <family val="1"/>
      </rPr>
      <t>Ghi chú: Ghi tổng số máy tính tại trụ sở chính và tất cả các chi nhánh, đơn vị trực thuộc tại Mục 8 phần Thông tin chung.</t>
    </r>
  </si>
  <si>
    <r>
      <t xml:space="preserve">Tổng băng thông kết nối Internet theo từng loại kết nối </t>
    </r>
    <r>
      <rPr>
        <sz val="11"/>
        <color indexed="8"/>
        <rFont val="Times New Roman"/>
        <family val="1"/>
      </rPr>
      <t xml:space="preserve">
</t>
    </r>
    <r>
      <rPr>
        <i/>
        <sz val="11"/>
        <color indexed="8"/>
        <rFont val="Times New Roman"/>
        <family val="1"/>
      </rPr>
      <t>Ghi chú: Tính tổng băng thông kết nối Internet theo từng loại kết nối băng rộng của doanh nghiệp và tất cả các chi nhánh, đơn vị trực thuộc. Đơn vị tính là kb/s.</t>
    </r>
    <r>
      <rPr>
        <sz val="11"/>
        <color indexed="8"/>
        <rFont val="Times New Roman"/>
        <family val="1"/>
      </rPr>
      <t xml:space="preserve"> </t>
    </r>
  </si>
  <si>
    <t>3.1</t>
  </si>
  <si>
    <t>3.2</t>
  </si>
  <si>
    <t>3.3</t>
  </si>
  <si>
    <t>3.4</t>
  </si>
  <si>
    <r>
      <t xml:space="preserve">Tổng số đơn vị trực thuộc tham gia mạng diện rộng của doanh nghiệp:
</t>
    </r>
    <r>
      <rPr>
        <i/>
        <sz val="11"/>
        <color indexed="8"/>
        <rFont val="Times New Roman"/>
        <family val="1"/>
      </rPr>
      <t xml:space="preserve">Ghi chú: Ghi tổng số các chi nhánh, đơn vị trực thuộc có kết nối tốc độ cao với hệ thống máy tính của Trụ sở chính. </t>
    </r>
    <r>
      <rPr>
        <b/>
        <sz val="11"/>
        <color indexed="8"/>
        <rFont val="Times New Roman"/>
        <family val="1"/>
      </rPr>
      <t xml:space="preserve">
</t>
    </r>
  </si>
  <si>
    <t>5.1</t>
  </si>
  <si>
    <t>5.2</t>
  </si>
  <si>
    <t>5.2.1</t>
  </si>
  <si>
    <t>Tổng số chi nhánh, đơn vị trực thuộc đã triển khai giải pháp an toàn thông tin</t>
  </si>
  <si>
    <t>Tổng số CBCNV biết sử dụng máy tính trong công việc</t>
  </si>
  <si>
    <t xml:space="preserve">Tổng số CBCNV được đào tạo, tập huấn các kỹ năng sử dụng CNTT </t>
  </si>
  <si>
    <t>Quản lý văn bản và điều hành công việc</t>
  </si>
  <si>
    <t>Quản lý nhân sự - tiền lương</t>
  </si>
  <si>
    <t>Quản lý tài sản</t>
  </si>
  <si>
    <t>Quản lý kho - vật tư</t>
  </si>
  <si>
    <t>Quản lý khách hàng (CRM)</t>
  </si>
  <si>
    <t>Quản lý các nhà cung cấp, các đối tác (SCM)</t>
  </si>
  <si>
    <t>Quản lý hoạch định nguồn lực của doanh nghiệp (ERP)</t>
  </si>
  <si>
    <t>Trong số các ứng dụng đã nêu ở Mục 1:</t>
  </si>
  <si>
    <t>Số ứng dụng chạy trên mạng cục bộ (LAN)</t>
  </si>
  <si>
    <t>Số ứng dụng chạy trên mạng diện rộng (WAN)</t>
  </si>
  <si>
    <t>Ứng dụng</t>
  </si>
  <si>
    <t>Có</t>
  </si>
  <si>
    <t>Không</t>
  </si>
  <si>
    <t>4.1</t>
  </si>
  <si>
    <t>Giới thiệu doanh nghiệp</t>
  </si>
  <si>
    <t>Giới thiệu sản phẩm, dịch vụ</t>
  </si>
  <si>
    <t>Bán hàng hóa, dịch vụ qua mạng</t>
  </si>
  <si>
    <t>Hỗ trợ khách hàng qua mạng</t>
  </si>
  <si>
    <t>Trao đổi, hỏi đáp, góp ý</t>
  </si>
  <si>
    <t>Tìm kiếm trong website</t>
  </si>
  <si>
    <t>Sơ đồ website</t>
  </si>
  <si>
    <t>Chính sách bảo vệ bí mật thông tin cá nhân (pivacy)</t>
  </si>
  <si>
    <t>Khác (Liệt kê chi tiết)</t>
  </si>
  <si>
    <t>4.2</t>
  </si>
  <si>
    <t>Hàng ngày</t>
  </si>
  <si>
    <t>Hàng tuần</t>
  </si>
  <si>
    <t>Hàng tháng</t>
  </si>
  <si>
    <t>Không thường xuyên</t>
  </si>
  <si>
    <t>Tần suất cập nhật website (Đánh dấu X vào 1 ô duy nhất)</t>
  </si>
  <si>
    <t>Ghi chú: 
• Đánh dấu X vào các nội dung đã có trên Website của doanh nghiệp. Liệt kê chi tiết các nội dung còn thiếu trong danh sách.
• Tần suất cập nhật Website có 4 mức độ: hàng ngày (tối thiểu 1 lần/ngày), hàng tuần (tối thiểu 1 lần/tuần), hàng tháng (tối thiểu 1 lần/tháng), không thường xuyên (hoàn toàn không có hoặc có nhưng không thường xuyên).</t>
  </si>
  <si>
    <t>Tìm kiếm thông tin</t>
  </si>
  <si>
    <t>Trao đổi thư điện tử</t>
  </si>
  <si>
    <t>Truyền nhận dữ liệu</t>
  </si>
  <si>
    <t>Mua bán qua mạng</t>
  </si>
  <si>
    <r>
      <t xml:space="preserve">Lãnh đạo doanh nghiệp
</t>
    </r>
    <r>
      <rPr>
        <i/>
        <sz val="11"/>
        <color indexed="8"/>
        <rFont val="Times New Roman"/>
        <family val="1"/>
      </rPr>
      <t>(Ký tên, đóng dấu hoặc ký số)</t>
    </r>
    <r>
      <rPr>
        <b/>
        <sz val="11"/>
        <color indexed="8"/>
        <rFont val="Times New Roman"/>
        <family val="1"/>
      </rPr>
      <t xml:space="preserve">
</t>
    </r>
  </si>
  <si>
    <t>Doanh nghiệp có website trên Internet không? (Đánh dấu X vào 1 ô duy nhất)</t>
  </si>
  <si>
    <t>5.2.2</t>
  </si>
  <si>
    <r>
      <t xml:space="preserve"> Tổng chi cho ứng dụng CNTT 
</t>
    </r>
    <r>
      <rPr>
        <i/>
        <sz val="11"/>
        <color indexed="8"/>
        <rFont val="Times New Roman"/>
        <family val="1"/>
      </rPr>
      <t xml:space="preserve">Ghi chú: bao gồm các chi phí dùng cho mua sắm, phát triển, nâng cấp, triển khai phần mềm; chi phí dùng cho tư vấn, thiết kế hệ thống, bảo trì hệ thống v.v.; chi phí cho đường truyền kết nối Internet, phí thuê bao Internet, phí tên miền, phí lưu ký website (web hosting) hoặc phí lưu ký máy chủ (server hosting) v.v. </t>
    </r>
  </si>
  <si>
    <r>
      <t xml:space="preserve">Tổng số máy tính có kết nối Internet băng rộng: 
</t>
    </r>
    <r>
      <rPr>
        <i/>
        <sz val="11"/>
        <color indexed="8"/>
        <rFont val="Times New Roman"/>
        <family val="1"/>
      </rPr>
      <t xml:space="preserve">Ghi chú: Chỉ tính các máy có kết nối Internet thông qua các đường truyền băng rộng (trực tiếp hoặc chia sẻ qua mạng LAN). </t>
    </r>
  </si>
  <si>
    <t>Triển khai giải pháp an toàn dữ liệu</t>
  </si>
  <si>
    <t>Tổng số chi nhánh, đơn vị trực thuộc đã triển khai giải pháp an toàn dữ liệu</t>
  </si>
  <si>
    <t>Tên đầy đủ tiếng Việt</t>
  </si>
  <si>
    <t>☐</t>
  </si>
  <si>
    <t>Nếu doanh nghiệp có website thì các thông tin nào sau đây có trong website của doanh nghiệp (Đánh dấu X vào  các mục tin có trong website)</t>
  </si>
  <si>
    <t>Doanh nghiệp thường sử dụng Internet vào mục đích gì? (Đánh dấu X vào mục đích doanh nghiệp sử dụng)</t>
  </si>
  <si>
    <t>Các ứng dụng cơ bảí đã triển khai tại trụ sở chính của doanh nghiệp (Đánh dấu X vào ứng dụng đã triển khai)</t>
  </si>
  <si>
    <t>Các giải pháp an toàn thông tin tại trụ sở chính (đánh dấu X vào giải pháp đã triển khai)</t>
  </si>
  <si>
    <t>Các giải pháp an toàn dữ liệu tại trụ sở chính (đánh dấu X vào giải pháp đã triển khai)</t>
  </si>
  <si>
    <t>PHIẾU THU THẬP SỐ LIỆU VỀ MỨC ĐỘ SẴN SÀNG
 CHO PHÁT TRIỂN VÀ ỨNG DỤNG CNTT-TT NĂM 2018</t>
  </si>
  <si>
    <t>Tổng số cán bộ chuyên trách CNTT được đào tạo chính quy về CNTT trình độ từ cao đẳng trở lên</t>
  </si>
  <si>
    <r>
      <rPr>
        <b/>
        <i/>
        <sz val="11"/>
        <color indexed="8"/>
        <rFont val="Times New Roman"/>
        <family val="1"/>
      </rPr>
      <t>Hướng dẫn chung:</t>
    </r>
    <r>
      <rPr>
        <sz val="11"/>
        <color indexed="8"/>
        <rFont val="Times New Roman"/>
        <family val="1"/>
      </rPr>
      <t xml:space="preserve">
• Trong phiếu này, các tập đoàn kinh tế, tổng công ty được gọi chung là doanh nghiệp.
• Phạm vi điều tra: Trụ sở chính, các chi nhánh, các đơn vị trực thuộc, các đơn vị thành viên (nếu là đơn vị liên doanh thì doanh nghiệp phải nắm cổ phần từ 51% trở lên)
• Những trường hợp không có được số liệu chính xác, có thể sử dụng số ước tính gần đúng nhất có thể. Trong trường hợp không thể ước tính hoặc thu thập được số liệu thì ghi bằng 0 hoặc ghi số liệu năm trước đó và giải thích.
• Thời điểm và số liệu thống kê:
 - Cột Năm 2017: lấy số liệu tính đến 31/12/2017. Nếu số liệu không có chú thích gì về thời điểm điều tra thì lấy số liệu đến 31/12/2017.
- Cột Năm 2016: ghi số liệu đã cung cấp tại Phiếu điều tra ICT Index 2017. Nếu cơ quan không tham gia ICT Index 2017 thì lấy số liệu đến 31/12/2016.
- Cột Giải thích biếndđộng: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</si>
</sst>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theme="1"/>
      <name val="Calibri"/>
      <family val="2"/>
    </font>
    <font>
      <sz val="11"/>
      <color indexed="8"/>
      <name val="Arial"/>
      <family val="2"/>
    </font>
    <font>
      <sz val="11"/>
      <color indexed="8"/>
      <name val="Times New Roman"/>
      <family val="1"/>
    </font>
    <font>
      <b/>
      <i/>
      <sz val="11"/>
      <color indexed="8"/>
      <name val="Times New Roman"/>
      <family val="1"/>
    </font>
    <font>
      <b/>
      <sz val="13"/>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indexed="10"/>
      <name val="Times New Roman"/>
      <family val="1"/>
    </font>
    <font>
      <b/>
      <sz val="16"/>
      <color indexed="8"/>
      <name val="Times New Roman"/>
      <family val="1"/>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1"/>
      <color rgb="FFFF0000"/>
      <name val="Cambria"/>
      <family val="1"/>
    </font>
    <font>
      <b/>
      <sz val="16"/>
      <color theme="1"/>
      <name val="Cambria"/>
      <family val="1"/>
    </font>
    <font>
      <b/>
      <sz val="13"/>
      <color theme="1"/>
      <name val="Cambria"/>
      <family val="1"/>
    </font>
    <font>
      <sz val="12"/>
      <color theme="1"/>
      <name val="Cambria"/>
      <family val="1"/>
    </font>
    <font>
      <b/>
      <sz val="11"/>
      <color theme="1"/>
      <name val="Cambria"/>
      <family val="1"/>
    </font>
    <font>
      <b/>
      <sz val="12"/>
      <color theme="1"/>
      <name val="Cambria"/>
      <family val="1"/>
    </font>
    <font>
      <b/>
      <i/>
      <sz val="11"/>
      <color theme="1"/>
      <name val="Cambria"/>
      <family val="1"/>
    </font>
    <font>
      <i/>
      <sz val="11"/>
      <color theme="1"/>
      <name val="Cambria"/>
      <family val="1"/>
    </font>
    <font>
      <b/>
      <i/>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Font="1" applyAlignment="1">
      <alignment/>
    </xf>
    <xf numFmtId="0" fontId="43" fillId="0" borderId="0" xfId="0" applyFont="1" applyAlignment="1">
      <alignment/>
    </xf>
    <xf numFmtId="0" fontId="43" fillId="0" borderId="0" xfId="0" applyFont="1" applyAlignment="1">
      <alignment/>
    </xf>
    <xf numFmtId="0" fontId="44" fillId="0" borderId="0" xfId="0" applyFont="1" applyAlignment="1">
      <alignment/>
    </xf>
    <xf numFmtId="0" fontId="45" fillId="0" borderId="10" xfId="0" applyFont="1" applyBorder="1" applyAlignment="1">
      <alignment horizontal="center" vertical="center"/>
    </xf>
    <xf numFmtId="0" fontId="43" fillId="0" borderId="0" xfId="0" applyFont="1" applyAlignment="1">
      <alignment vertical="center"/>
    </xf>
    <xf numFmtId="0" fontId="46" fillId="0" borderId="0" xfId="0" applyFont="1" applyAlignment="1">
      <alignment vertical="center" wrapText="1"/>
    </xf>
    <xf numFmtId="0" fontId="46" fillId="0" borderId="0" xfId="0" applyFont="1" applyAlignment="1">
      <alignment horizontal="left" vertical="center" wrapText="1"/>
    </xf>
    <xf numFmtId="0" fontId="46" fillId="0" borderId="0" xfId="0" applyFont="1" applyAlignment="1">
      <alignment horizontal="center" vertical="center" wrapText="1"/>
    </xf>
    <xf numFmtId="0" fontId="47" fillId="0" borderId="0" xfId="0" applyFont="1" applyAlignment="1">
      <alignment horizontal="center" vertical="center"/>
    </xf>
    <xf numFmtId="0" fontId="43" fillId="0" borderId="0" xfId="0" applyFont="1" applyAlignment="1">
      <alignment vertical="center" wrapText="1"/>
    </xf>
    <xf numFmtId="0" fontId="43" fillId="0" borderId="0" xfId="0" applyFont="1" applyAlignment="1">
      <alignment horizontal="left" vertical="center" wrapText="1"/>
    </xf>
    <xf numFmtId="0" fontId="47" fillId="0" borderId="0" xfId="0" applyFont="1" applyAlignment="1">
      <alignment horizontal="center" vertical="center" wrapText="1"/>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8" fillId="0" borderId="10" xfId="0" applyFont="1" applyBorder="1" applyAlignment="1">
      <alignment horizontal="left" vertical="center"/>
    </xf>
    <xf numFmtId="0" fontId="48" fillId="0" borderId="10" xfId="0" applyFont="1" applyBorder="1" applyAlignment="1">
      <alignment vertical="center"/>
    </xf>
    <xf numFmtId="0" fontId="43" fillId="0" borderId="10" xfId="0" applyFont="1" applyBorder="1" applyAlignment="1">
      <alignment horizontal="left" vertical="center"/>
    </xf>
    <xf numFmtId="0" fontId="43" fillId="0" borderId="10" xfId="0" applyFont="1" applyBorder="1" applyAlignment="1">
      <alignment vertical="center"/>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8" fillId="33" borderId="10" xfId="0" applyFont="1" applyFill="1" applyBorder="1" applyAlignment="1">
      <alignment horizontal="center" vertical="center" wrapText="1"/>
    </xf>
    <xf numFmtId="0" fontId="48" fillId="0" borderId="10" xfId="0" applyFont="1" applyBorder="1" applyAlignment="1">
      <alignment horizontal="center" vertical="center"/>
    </xf>
    <xf numFmtId="3" fontId="43" fillId="0" borderId="10" xfId="0" applyNumberFormat="1" applyFont="1" applyBorder="1" applyAlignment="1">
      <alignment vertical="center"/>
    </xf>
    <xf numFmtId="0" fontId="44" fillId="0" borderId="0" xfId="0" applyFont="1" applyAlignment="1">
      <alignment vertical="center"/>
    </xf>
    <xf numFmtId="0" fontId="48" fillId="0" borderId="0" xfId="0" applyFont="1" applyBorder="1" applyAlignment="1">
      <alignment horizontal="center" vertical="center"/>
    </xf>
    <xf numFmtId="3" fontId="43" fillId="0" borderId="10" xfId="41" applyNumberFormat="1" applyFont="1" applyBorder="1" applyAlignment="1">
      <alignment vertical="center"/>
    </xf>
    <xf numFmtId="0" fontId="44" fillId="0" borderId="11" xfId="0" applyFont="1" applyBorder="1" applyAlignment="1">
      <alignment vertical="center"/>
    </xf>
    <xf numFmtId="0" fontId="43" fillId="0" borderId="10" xfId="0" applyFont="1" applyBorder="1" applyAlignment="1">
      <alignment horizontal="center" vertical="center"/>
    </xf>
    <xf numFmtId="0" fontId="50" fillId="0" borderId="10" xfId="0" applyFont="1" applyBorder="1" applyAlignment="1">
      <alignment horizontal="left" vertical="center"/>
    </xf>
    <xf numFmtId="0" fontId="51" fillId="0" borderId="10" xfId="0" applyFont="1" applyBorder="1" applyAlignment="1">
      <alignment horizontal="left" vertical="center"/>
    </xf>
    <xf numFmtId="0" fontId="51" fillId="0" borderId="12" xfId="0" applyFont="1" applyBorder="1" applyAlignment="1">
      <alignment vertical="center"/>
    </xf>
    <xf numFmtId="0" fontId="51" fillId="0" borderId="13" xfId="0" applyFont="1" applyBorder="1" applyAlignment="1">
      <alignment vertical="center"/>
    </xf>
    <xf numFmtId="0" fontId="48" fillId="0" borderId="14" xfId="0" applyFont="1" applyBorder="1" applyAlignment="1">
      <alignment horizontal="center" vertical="center"/>
    </xf>
    <xf numFmtId="3" fontId="43" fillId="0" borderId="14" xfId="0" applyNumberFormat="1" applyFont="1" applyBorder="1" applyAlignment="1">
      <alignment vertical="center"/>
    </xf>
    <xf numFmtId="0" fontId="43" fillId="0" borderId="14" xfId="0" applyFont="1" applyBorder="1" applyAlignment="1">
      <alignment vertical="center"/>
    </xf>
    <xf numFmtId="0" fontId="50" fillId="0" borderId="10"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center" vertical="center"/>
    </xf>
    <xf numFmtId="0" fontId="48" fillId="0" borderId="0" xfId="0" applyFont="1" applyAlignment="1">
      <alignment vertical="center"/>
    </xf>
    <xf numFmtId="0" fontId="48" fillId="0" borderId="0" xfId="0" applyFont="1" applyAlignment="1">
      <alignment horizontal="center" vertical="center" wrapText="1"/>
    </xf>
    <xf numFmtId="0" fontId="43" fillId="0" borderId="0" xfId="0" applyFont="1" applyAlignment="1">
      <alignment horizontal="center" vertical="center"/>
    </xf>
    <xf numFmtId="0" fontId="48" fillId="33" borderId="10" xfId="0" applyFont="1" applyFill="1" applyBorder="1" applyAlignment="1">
      <alignment horizontal="center" vertical="center"/>
    </xf>
    <xf numFmtId="0" fontId="46" fillId="34" borderId="0" xfId="0" applyFont="1" applyFill="1" applyAlignment="1">
      <alignment horizontal="center" vertical="center" wrapText="1"/>
    </xf>
    <xf numFmtId="0" fontId="52" fillId="0" borderId="12" xfId="0" applyFont="1" applyBorder="1" applyAlignment="1">
      <alignment horizontal="left"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43" fillId="0" borderId="12" xfId="0" applyFont="1" applyBorder="1" applyAlignment="1">
      <alignment horizontal="left" vertical="center"/>
    </xf>
    <xf numFmtId="0" fontId="43" fillId="0" borderId="13" xfId="0" applyFont="1" applyBorder="1" applyAlignment="1">
      <alignment horizontal="left" vertical="center"/>
    </xf>
    <xf numFmtId="0" fontId="43" fillId="0" borderId="15" xfId="0" applyFont="1" applyBorder="1" applyAlignment="1">
      <alignment horizontal="left" vertical="center"/>
    </xf>
    <xf numFmtId="0" fontId="53" fillId="0" borderId="10" xfId="0" applyFont="1" applyBorder="1" applyAlignment="1">
      <alignment horizontal="left" vertical="center" wrapText="1"/>
    </xf>
    <xf numFmtId="0" fontId="51" fillId="0" borderId="10" xfId="0" applyFont="1" applyBorder="1" applyAlignment="1">
      <alignment horizontal="left" vertical="center" wrapText="1"/>
    </xf>
    <xf numFmtId="0" fontId="54" fillId="0" borderId="10" xfId="0" applyFont="1" applyBorder="1" applyAlignment="1">
      <alignment horizontal="left" vertical="center" wrapText="1"/>
    </xf>
    <xf numFmtId="0" fontId="53" fillId="0" borderId="0" xfId="0" applyFont="1" applyBorder="1" applyAlignment="1">
      <alignment horizontal="left" vertical="center" wrapText="1"/>
    </xf>
    <xf numFmtId="0" fontId="54" fillId="0" borderId="0" xfId="0" applyFont="1" applyBorder="1" applyAlignment="1">
      <alignment horizontal="left" vertical="center" wrapTex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0"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0" borderId="15" xfId="0" applyFont="1" applyBorder="1" applyAlignment="1">
      <alignment horizontal="left" vertical="center" wrapText="1"/>
    </xf>
    <xf numFmtId="0" fontId="43" fillId="0" borderId="14"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11" xfId="0" applyFont="1" applyBorder="1" applyAlignment="1">
      <alignment horizontal="left" vertical="center" wrapText="1"/>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44"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xf>
    <xf numFmtId="0" fontId="48" fillId="0" borderId="13" xfId="0" applyFont="1" applyBorder="1" applyAlignment="1">
      <alignment horizontal="left" vertical="center" wrapText="1"/>
    </xf>
    <xf numFmtId="0" fontId="48" fillId="0" borderId="12" xfId="0" applyFont="1" applyBorder="1" applyAlignment="1">
      <alignment vertical="center" wrapText="1"/>
    </xf>
    <xf numFmtId="0" fontId="48" fillId="0" borderId="13" xfId="0" applyFont="1" applyBorder="1" applyAlignment="1">
      <alignment vertical="center" wrapText="1"/>
    </xf>
    <xf numFmtId="0" fontId="50" fillId="0" borderId="12" xfId="0" applyFont="1" applyBorder="1" applyAlignment="1">
      <alignment horizontal="left" vertical="center"/>
    </xf>
    <xf numFmtId="0" fontId="50" fillId="0" borderId="13" xfId="0" applyFont="1" applyBorder="1" applyAlignment="1">
      <alignment horizontal="left" vertical="center"/>
    </xf>
    <xf numFmtId="0" fontId="46" fillId="34" borderId="0" xfId="0" applyFont="1" applyFill="1" applyAlignment="1">
      <alignment horizontal="center" vertical="center" wrapText="1"/>
    </xf>
    <xf numFmtId="0" fontId="48" fillId="0" borderId="10" xfId="0" applyFont="1" applyBorder="1" applyAlignment="1">
      <alignment horizontal="left" vertical="center" wrapText="1"/>
    </xf>
    <xf numFmtId="0" fontId="43" fillId="0" borderId="10" xfId="0" applyFont="1" applyBorder="1" applyAlignment="1">
      <alignment horizontal="left" vertical="center"/>
    </xf>
    <xf numFmtId="0" fontId="43" fillId="0" borderId="0" xfId="0" applyFont="1" applyAlignment="1">
      <alignment horizontal="left" vertical="center" wrapText="1"/>
    </xf>
    <xf numFmtId="0" fontId="46" fillId="0" borderId="0" xfId="0" applyFont="1" applyAlignment="1">
      <alignment horizontal="center" vertical="center" wrapText="1"/>
    </xf>
    <xf numFmtId="0" fontId="48" fillId="0" borderId="0" xfId="0" applyFont="1" applyBorder="1" applyAlignment="1">
      <alignment horizontal="left" vertical="center"/>
    </xf>
    <xf numFmtId="0" fontId="48" fillId="33" borderId="10" xfId="0" applyFont="1" applyFill="1" applyBorder="1" applyAlignment="1">
      <alignment horizontal="center" vertical="center"/>
    </xf>
    <xf numFmtId="0" fontId="50" fillId="0" borderId="10" xfId="0" applyFont="1" applyBorder="1" applyAlignment="1">
      <alignmen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5" xfId="0" applyFont="1" applyBorder="1" applyAlignment="1">
      <alignment horizontal="left" vertical="center" wrapText="1"/>
    </xf>
    <xf numFmtId="0" fontId="54" fillId="0" borderId="14" xfId="0" applyFont="1" applyBorder="1" applyAlignment="1">
      <alignment horizontal="left" vertical="center" wrapText="1"/>
    </xf>
    <xf numFmtId="0" fontId="53" fillId="0" borderId="25"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48" fillId="0" borderId="10" xfId="0" applyFont="1" applyBorder="1" applyAlignment="1">
      <alignment horizontal="left" vertical="center"/>
    </xf>
    <xf numFmtId="0" fontId="51"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3" fillId="0" borderId="0" xfId="0" applyFont="1" applyAlignment="1">
      <alignment horizontal="center" vertical="center"/>
    </xf>
    <xf numFmtId="49" fontId="43" fillId="0" borderId="13" xfId="0" applyNumberFormat="1" applyFont="1" applyBorder="1" applyAlignment="1">
      <alignment horizontal="left" vertical="center"/>
    </xf>
    <xf numFmtId="49" fontId="43" fillId="0" borderId="15"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276225</xdr:rowOff>
    </xdr:from>
    <xdr:to>
      <xdr:col>2</xdr:col>
      <xdr:colOff>276225</xdr:colOff>
      <xdr:row>1</xdr:row>
      <xdr:rowOff>276225</xdr:rowOff>
    </xdr:to>
    <xdr:sp>
      <xdr:nvSpPr>
        <xdr:cNvPr id="1" name="Straight Connector 2"/>
        <xdr:cNvSpPr>
          <a:spLocks/>
        </xdr:cNvSpPr>
      </xdr:nvSpPr>
      <xdr:spPr>
        <a:xfrm>
          <a:off x="790575" y="485775"/>
          <a:ext cx="2066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866775</xdr:colOff>
      <xdr:row>1</xdr:row>
      <xdr:rowOff>295275</xdr:rowOff>
    </xdr:from>
    <xdr:to>
      <xdr:col>6</xdr:col>
      <xdr:colOff>9525</xdr:colOff>
      <xdr:row>1</xdr:row>
      <xdr:rowOff>295275</xdr:rowOff>
    </xdr:to>
    <xdr:sp>
      <xdr:nvSpPr>
        <xdr:cNvPr id="2" name="Straight Connector 11"/>
        <xdr:cNvSpPr>
          <a:spLocks/>
        </xdr:cNvSpPr>
      </xdr:nvSpPr>
      <xdr:spPr>
        <a:xfrm>
          <a:off x="5362575" y="50482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1"/>
  <sheetViews>
    <sheetView tabSelected="1" zoomScalePageLayoutView="0" workbookViewId="0" topLeftCell="A79">
      <selection activeCell="F10" sqref="F10"/>
    </sheetView>
  </sheetViews>
  <sheetFormatPr defaultColWidth="9.00390625" defaultRowHeight="15"/>
  <cols>
    <col min="1" max="1" width="6.421875" style="39" customWidth="1"/>
    <col min="2" max="2" width="32.28125" style="5" customWidth="1"/>
    <col min="3" max="3" width="16.28125" style="5" customWidth="1"/>
    <col min="4" max="4" width="12.421875" style="9" customWidth="1"/>
    <col min="5" max="6" width="13.421875" style="5" customWidth="1"/>
    <col min="7" max="7" width="22.7109375" style="5" customWidth="1"/>
    <col min="8" max="8" width="16.8515625" style="5" customWidth="1"/>
    <col min="9" max="9" width="17.28125" style="5" customWidth="1"/>
    <col min="10" max="16384" width="9.00390625" style="1" customWidth="1"/>
  </cols>
  <sheetData>
    <row r="1" spans="1:9" ht="16.5" customHeight="1">
      <c r="A1" s="85" t="s">
        <v>0</v>
      </c>
      <c r="B1" s="85"/>
      <c r="C1" s="85"/>
      <c r="D1" s="85" t="s">
        <v>2</v>
      </c>
      <c r="E1" s="85"/>
      <c r="F1" s="85"/>
      <c r="G1" s="85"/>
      <c r="H1" s="6"/>
      <c r="I1" s="6"/>
    </row>
    <row r="2" spans="1:8" ht="25.5" customHeight="1">
      <c r="A2" s="85" t="s">
        <v>1</v>
      </c>
      <c r="B2" s="85"/>
      <c r="C2" s="85"/>
      <c r="D2" s="85" t="s">
        <v>3</v>
      </c>
      <c r="E2" s="85"/>
      <c r="F2" s="85"/>
      <c r="G2" s="85"/>
      <c r="H2" s="6"/>
    </row>
    <row r="3" spans="1:8" ht="15.75" customHeight="1">
      <c r="A3" s="45"/>
      <c r="B3" s="45"/>
      <c r="C3" s="45"/>
      <c r="D3" s="45"/>
      <c r="E3" s="45"/>
      <c r="F3" s="45"/>
      <c r="G3" s="45"/>
      <c r="H3" s="6"/>
    </row>
    <row r="4" spans="1:8" ht="35.25" customHeight="1">
      <c r="A4" s="89" t="s">
        <v>141</v>
      </c>
      <c r="B4" s="89"/>
      <c r="C4" s="89"/>
      <c r="D4" s="89"/>
      <c r="E4" s="89"/>
      <c r="F4" s="89"/>
      <c r="G4" s="89"/>
      <c r="H4" s="6"/>
    </row>
    <row r="5" spans="1:8" ht="22.5" customHeight="1">
      <c r="A5" s="89" t="s">
        <v>72</v>
      </c>
      <c r="B5" s="89"/>
      <c r="C5" s="89"/>
      <c r="D5" s="89"/>
      <c r="E5" s="89"/>
      <c r="F5" s="89"/>
      <c r="G5" s="89"/>
      <c r="H5" s="6"/>
    </row>
    <row r="6" spans="1:8" ht="18" customHeight="1">
      <c r="A6" s="7"/>
      <c r="B6" s="8"/>
      <c r="F6" s="8"/>
      <c r="G6" s="8"/>
      <c r="H6" s="8"/>
    </row>
    <row r="7" spans="1:9" ht="174" customHeight="1">
      <c r="A7" s="88" t="s">
        <v>143</v>
      </c>
      <c r="B7" s="88"/>
      <c r="C7" s="88"/>
      <c r="D7" s="88"/>
      <c r="E7" s="88"/>
      <c r="F7" s="88"/>
      <c r="G7" s="88"/>
      <c r="H7" s="10"/>
      <c r="I7" s="10"/>
    </row>
    <row r="8" spans="1:9" ht="12.75" customHeight="1">
      <c r="A8" s="11"/>
      <c r="B8" s="11"/>
      <c r="C8" s="11"/>
      <c r="D8" s="12"/>
      <c r="E8" s="11"/>
      <c r="F8" s="11"/>
      <c r="G8" s="11"/>
      <c r="H8" s="10"/>
      <c r="I8" s="10"/>
    </row>
    <row r="9" spans="1:7" ht="15">
      <c r="A9" s="13" t="s">
        <v>50</v>
      </c>
      <c r="B9" s="90" t="s">
        <v>4</v>
      </c>
      <c r="C9" s="90"/>
      <c r="D9" s="90"/>
      <c r="E9" s="90"/>
      <c r="F9" s="90"/>
      <c r="G9" s="90"/>
    </row>
    <row r="10" spans="1:7" ht="15.75">
      <c r="A10" s="13"/>
      <c r="B10" s="13"/>
      <c r="C10" s="13"/>
      <c r="D10" s="14"/>
      <c r="E10" s="13"/>
      <c r="F10" s="13"/>
      <c r="G10" s="13"/>
    </row>
    <row r="11" spans="1:7" ht="21.75" customHeight="1">
      <c r="A11" s="15">
        <v>1</v>
      </c>
      <c r="B11" s="16" t="s">
        <v>73</v>
      </c>
      <c r="C11" s="87"/>
      <c r="D11" s="87"/>
      <c r="E11" s="87"/>
      <c r="F11" s="87"/>
      <c r="G11" s="87"/>
    </row>
    <row r="12" spans="1:7" ht="21.75" customHeight="1">
      <c r="A12" s="17" t="s">
        <v>25</v>
      </c>
      <c r="B12" s="18" t="s">
        <v>134</v>
      </c>
      <c r="C12" s="49"/>
      <c r="D12" s="50"/>
      <c r="E12" s="50"/>
      <c r="F12" s="50"/>
      <c r="G12" s="51"/>
    </row>
    <row r="13" spans="1:7" ht="21.75" customHeight="1">
      <c r="A13" s="17" t="s">
        <v>26</v>
      </c>
      <c r="B13" s="18" t="s">
        <v>74</v>
      </c>
      <c r="C13" s="49"/>
      <c r="D13" s="50"/>
      <c r="E13" s="50"/>
      <c r="F13" s="50"/>
      <c r="G13" s="51"/>
    </row>
    <row r="14" spans="1:7" ht="21.75" customHeight="1">
      <c r="A14" s="17" t="s">
        <v>27</v>
      </c>
      <c r="B14" s="18" t="s">
        <v>75</v>
      </c>
      <c r="C14" s="49"/>
      <c r="D14" s="50"/>
      <c r="E14" s="50"/>
      <c r="F14" s="50"/>
      <c r="G14" s="51"/>
    </row>
    <row r="15" spans="1:7" ht="21.75" customHeight="1">
      <c r="A15" s="15">
        <v>2</v>
      </c>
      <c r="B15" s="16" t="s">
        <v>76</v>
      </c>
      <c r="C15" s="87"/>
      <c r="D15" s="87"/>
      <c r="E15" s="87"/>
      <c r="F15" s="87"/>
      <c r="G15" s="87"/>
    </row>
    <row r="16" spans="1:7" ht="21.75" customHeight="1">
      <c r="A16" s="15">
        <v>3</v>
      </c>
      <c r="B16" s="16" t="s">
        <v>5</v>
      </c>
      <c r="C16" s="49"/>
      <c r="D16" s="50"/>
      <c r="E16" s="50"/>
      <c r="F16" s="50"/>
      <c r="G16" s="51"/>
    </row>
    <row r="17" spans="1:7" ht="21.75" customHeight="1">
      <c r="A17" s="15">
        <v>4</v>
      </c>
      <c r="B17" s="16" t="s">
        <v>70</v>
      </c>
      <c r="C17" s="49"/>
      <c r="D17" s="50"/>
      <c r="E17" s="50"/>
      <c r="F17" s="50"/>
      <c r="G17" s="51"/>
    </row>
    <row r="18" spans="1:7" ht="21.75" customHeight="1">
      <c r="A18" s="15">
        <v>5</v>
      </c>
      <c r="B18" s="16" t="s">
        <v>6</v>
      </c>
      <c r="C18" s="49"/>
      <c r="D18" s="50"/>
      <c r="E18" s="50"/>
      <c r="F18" s="50"/>
      <c r="G18" s="51"/>
    </row>
    <row r="19" spans="1:7" ht="21.75" customHeight="1">
      <c r="A19" s="15">
        <v>6</v>
      </c>
      <c r="B19" s="16" t="s">
        <v>77</v>
      </c>
      <c r="C19" s="87"/>
      <c r="D19" s="87"/>
      <c r="E19" s="87"/>
      <c r="F19" s="87"/>
      <c r="G19" s="87"/>
    </row>
    <row r="20" spans="1:7" ht="33.75" customHeight="1">
      <c r="A20" s="44" t="s">
        <v>39</v>
      </c>
      <c r="B20" s="91" t="s">
        <v>9</v>
      </c>
      <c r="C20" s="91"/>
      <c r="D20" s="22" t="s">
        <v>12</v>
      </c>
      <c r="E20" s="22" t="s">
        <v>7</v>
      </c>
      <c r="F20" s="22" t="s">
        <v>8</v>
      </c>
      <c r="G20" s="22" t="s">
        <v>10</v>
      </c>
    </row>
    <row r="21" spans="1:8" ht="24.75" customHeight="1">
      <c r="A21" s="15">
        <v>7</v>
      </c>
      <c r="B21" s="86" t="s">
        <v>78</v>
      </c>
      <c r="C21" s="86"/>
      <c r="D21" s="23" t="s">
        <v>13</v>
      </c>
      <c r="E21" s="24"/>
      <c r="F21" s="24"/>
      <c r="G21" s="18"/>
      <c r="H21" s="25" t="e">
        <f>IF(ABS(F21-E21)/E21&gt;20%,"Số liệu chênh lệch giữa hai năm lớn, đề nghị giải thích","")</f>
        <v>#DIV/0!</v>
      </c>
    </row>
    <row r="22" spans="1:8" ht="99" customHeight="1">
      <c r="A22" s="15">
        <v>8</v>
      </c>
      <c r="B22" s="86" t="s">
        <v>79</v>
      </c>
      <c r="C22" s="86"/>
      <c r="D22" s="23" t="s">
        <v>15</v>
      </c>
      <c r="E22" s="24"/>
      <c r="F22" s="24"/>
      <c r="G22" s="18"/>
      <c r="H22" s="25" t="e">
        <f>IF(ABS(F22-E22)/E22&gt;20%,"Số liệu chênh lệch giữa hai năm lớn, đề nghị giải thích","")</f>
        <v>#DIV/0!</v>
      </c>
    </row>
    <row r="23" spans="1:7" ht="14.25" customHeight="1">
      <c r="A23" s="13"/>
      <c r="B23" s="26"/>
      <c r="C23" s="26"/>
      <c r="D23" s="21"/>
      <c r="E23" s="20"/>
      <c r="F23" s="20"/>
      <c r="G23" s="20"/>
    </row>
    <row r="24" spans="1:7" ht="15">
      <c r="A24" s="13" t="s">
        <v>49</v>
      </c>
      <c r="B24" s="90" t="s">
        <v>11</v>
      </c>
      <c r="C24" s="90"/>
      <c r="D24" s="21"/>
      <c r="E24" s="20"/>
      <c r="F24" s="20"/>
      <c r="G24" s="20"/>
    </row>
    <row r="25" spans="1:7" ht="15">
      <c r="A25" s="13"/>
      <c r="B25" s="13"/>
      <c r="C25" s="13"/>
      <c r="D25" s="21"/>
      <c r="E25" s="20"/>
      <c r="F25" s="20"/>
      <c r="G25" s="20"/>
    </row>
    <row r="26" spans="1:7" ht="15">
      <c r="A26" s="44" t="s">
        <v>39</v>
      </c>
      <c r="B26" s="91" t="s">
        <v>9</v>
      </c>
      <c r="C26" s="91"/>
      <c r="D26" s="22" t="s">
        <v>12</v>
      </c>
      <c r="E26" s="22" t="s">
        <v>7</v>
      </c>
      <c r="F26" s="22" t="s">
        <v>8</v>
      </c>
      <c r="G26" s="22" t="s">
        <v>10</v>
      </c>
    </row>
    <row r="27" spans="1:8" ht="62.25" customHeight="1">
      <c r="A27" s="15">
        <v>1</v>
      </c>
      <c r="B27" s="78" t="s">
        <v>80</v>
      </c>
      <c r="C27" s="79"/>
      <c r="D27" s="23" t="s">
        <v>16</v>
      </c>
      <c r="E27" s="27"/>
      <c r="F27" s="27"/>
      <c r="G27" s="18"/>
      <c r="H27" s="28" t="e">
        <f>IF(OR(E27/$E$22&gt;1.3,F27/$F$22&gt;1.3),"Số lượng máy tính quá lớn so với tổng số cán bộ CCVC",IF(ABS(F27-E27)/E27&gt;15%,"Số liệu đột biến giữa hai năm, đề nghị giải thích",""))</f>
        <v>#DIV/0!</v>
      </c>
    </row>
    <row r="28" spans="1:8" ht="21" customHeight="1">
      <c r="A28" s="17" t="s">
        <v>25</v>
      </c>
      <c r="B28" s="49" t="s">
        <v>22</v>
      </c>
      <c r="C28" s="50"/>
      <c r="D28" s="29" t="s">
        <v>16</v>
      </c>
      <c r="E28" s="27"/>
      <c r="F28" s="27"/>
      <c r="G28" s="18"/>
      <c r="H28" s="28" t="e">
        <f>IF(ABS(F28-E28)/E28&gt;20%,"Số liệu đột biến giữa hai năm, đề nghị giải thích","")</f>
        <v>#DIV/0!</v>
      </c>
    </row>
    <row r="29" spans="1:8" ht="21" customHeight="1">
      <c r="A29" s="17" t="s">
        <v>26</v>
      </c>
      <c r="B29" s="49" t="s">
        <v>23</v>
      </c>
      <c r="C29" s="50"/>
      <c r="D29" s="29" t="s">
        <v>16</v>
      </c>
      <c r="E29" s="27"/>
      <c r="F29" s="27"/>
      <c r="G29" s="18"/>
      <c r="H29" s="28" t="e">
        <f aca="true" t="shared" si="0" ref="H29:H36">IF(ABS(F29-E29)/E29&gt;20%,"Số liệu đột biến giữa hai năm, đề nghị giải thích","")</f>
        <v>#DIV/0!</v>
      </c>
    </row>
    <row r="30" spans="1:8" ht="21" customHeight="1">
      <c r="A30" s="17" t="s">
        <v>27</v>
      </c>
      <c r="B30" s="49" t="s">
        <v>24</v>
      </c>
      <c r="C30" s="50"/>
      <c r="D30" s="29" t="s">
        <v>16</v>
      </c>
      <c r="E30" s="27"/>
      <c r="F30" s="27"/>
      <c r="G30" s="18"/>
      <c r="H30" s="28" t="e">
        <f t="shared" si="0"/>
        <v>#DIV/0!</v>
      </c>
    </row>
    <row r="31" spans="1:8" ht="74.25" customHeight="1">
      <c r="A31" s="15">
        <v>2</v>
      </c>
      <c r="B31" s="78" t="s">
        <v>131</v>
      </c>
      <c r="C31" s="79"/>
      <c r="D31" s="23" t="s">
        <v>16</v>
      </c>
      <c r="E31" s="27"/>
      <c r="F31" s="27"/>
      <c r="G31" s="18"/>
      <c r="H31" s="28" t="e">
        <f>IF(ABS(F31-E31)/E31&gt;20%,"Số liệu đột biến giữa hai năm, đề nghị giải thích","")</f>
        <v>#DIV/0!</v>
      </c>
    </row>
    <row r="32" spans="1:8" ht="89.25" customHeight="1">
      <c r="A32" s="15">
        <v>3</v>
      </c>
      <c r="B32" s="78" t="s">
        <v>81</v>
      </c>
      <c r="C32" s="80"/>
      <c r="D32" s="23" t="s">
        <v>17</v>
      </c>
      <c r="E32" s="27"/>
      <c r="F32" s="27"/>
      <c r="G32" s="18"/>
      <c r="H32" s="28" t="e">
        <f t="shared" si="0"/>
        <v>#DIV/0!</v>
      </c>
    </row>
    <row r="33" spans="1:8" ht="21" customHeight="1">
      <c r="A33" s="17" t="s">
        <v>82</v>
      </c>
      <c r="B33" s="87" t="s">
        <v>18</v>
      </c>
      <c r="C33" s="87"/>
      <c r="D33" s="29" t="s">
        <v>17</v>
      </c>
      <c r="E33" s="27"/>
      <c r="F33" s="27"/>
      <c r="G33" s="18"/>
      <c r="H33" s="28" t="e">
        <f t="shared" si="0"/>
        <v>#DIV/0!</v>
      </c>
    </row>
    <row r="34" spans="1:8" ht="21" customHeight="1">
      <c r="A34" s="17" t="s">
        <v>83</v>
      </c>
      <c r="B34" s="87" t="s">
        <v>19</v>
      </c>
      <c r="C34" s="87"/>
      <c r="D34" s="29" t="s">
        <v>17</v>
      </c>
      <c r="E34" s="27"/>
      <c r="F34" s="27"/>
      <c r="G34" s="18"/>
      <c r="H34" s="28" t="e">
        <f t="shared" si="0"/>
        <v>#DIV/0!</v>
      </c>
    </row>
    <row r="35" spans="1:8" ht="21" customHeight="1">
      <c r="A35" s="17" t="s">
        <v>84</v>
      </c>
      <c r="B35" s="87" t="s">
        <v>20</v>
      </c>
      <c r="C35" s="87"/>
      <c r="D35" s="29" t="s">
        <v>17</v>
      </c>
      <c r="E35" s="27"/>
      <c r="F35" s="27"/>
      <c r="G35" s="18"/>
      <c r="H35" s="28" t="e">
        <f t="shared" si="0"/>
        <v>#DIV/0!</v>
      </c>
    </row>
    <row r="36" spans="1:8" ht="21" customHeight="1">
      <c r="A36" s="17" t="s">
        <v>85</v>
      </c>
      <c r="B36" s="87" t="s">
        <v>21</v>
      </c>
      <c r="C36" s="87"/>
      <c r="D36" s="29" t="s">
        <v>17</v>
      </c>
      <c r="E36" s="27"/>
      <c r="F36" s="27"/>
      <c r="G36" s="18"/>
      <c r="H36" s="28" t="e">
        <f t="shared" si="0"/>
        <v>#DIV/0!</v>
      </c>
    </row>
    <row r="37" spans="1:8" ht="77.25" customHeight="1">
      <c r="A37" s="15">
        <v>4</v>
      </c>
      <c r="B37" s="81" t="s">
        <v>86</v>
      </c>
      <c r="C37" s="82"/>
      <c r="D37" s="23" t="s">
        <v>14</v>
      </c>
      <c r="E37" s="27"/>
      <c r="F37" s="27"/>
      <c r="G37" s="18"/>
      <c r="H37" s="28" t="e">
        <f>IF(OR(E37&gt;$E$21,F37&gt;$F$21),"Số liệu này không được lớn hơn tổng số đơn vị thuộc Bộ",IF(ABS(F37-E37)/E37&gt;20%,"Số liệu đột biến giữa hai năm, đề nghị giải thích",""))</f>
        <v>#DIV/0!</v>
      </c>
    </row>
    <row r="38" spans="1:7" ht="33" customHeight="1">
      <c r="A38" s="15">
        <v>5</v>
      </c>
      <c r="B38" s="78" t="s">
        <v>37</v>
      </c>
      <c r="C38" s="80"/>
      <c r="D38" s="29"/>
      <c r="E38" s="27"/>
      <c r="F38" s="27"/>
      <c r="G38" s="18"/>
    </row>
    <row r="39" spans="1:8" ht="35.25" customHeight="1">
      <c r="A39" s="30" t="s">
        <v>87</v>
      </c>
      <c r="B39" s="92" t="s">
        <v>30</v>
      </c>
      <c r="C39" s="92"/>
      <c r="D39" s="29" t="s">
        <v>31</v>
      </c>
      <c r="E39" s="27"/>
      <c r="F39" s="27"/>
      <c r="G39" s="18"/>
      <c r="H39" s="28" t="e">
        <f>IF(OR(E39&gt;$E$27,F39&gt;$F$27),"Số liệu này không được vượt quá tổng số máy tính",IF(ABS(F39-E39)/E39&gt;20%,"Số liệu đột biến giữa hai năm, đề nghị giải thích",""))</f>
        <v>#DIV/0!</v>
      </c>
    </row>
    <row r="40" spans="1:7" ht="23.25" customHeight="1">
      <c r="A40" s="30" t="s">
        <v>88</v>
      </c>
      <c r="B40" s="83" t="s">
        <v>38</v>
      </c>
      <c r="C40" s="84"/>
      <c r="D40" s="29"/>
      <c r="E40" s="27"/>
      <c r="F40" s="27"/>
      <c r="G40" s="18"/>
    </row>
    <row r="41" spans="1:7" ht="23.25" customHeight="1">
      <c r="A41" s="31" t="s">
        <v>89</v>
      </c>
      <c r="B41" s="32" t="s">
        <v>139</v>
      </c>
      <c r="C41" s="33"/>
      <c r="D41" s="29"/>
      <c r="E41" s="27"/>
      <c r="F41" s="27"/>
      <c r="G41" s="18"/>
    </row>
    <row r="42" spans="1:8" ht="23.25" customHeight="1">
      <c r="A42" s="29" t="s">
        <v>57</v>
      </c>
      <c r="B42" s="52" t="s">
        <v>32</v>
      </c>
      <c r="C42" s="52"/>
      <c r="D42" s="4"/>
      <c r="E42" s="4" t="s">
        <v>135</v>
      </c>
      <c r="F42" s="4" t="s">
        <v>135</v>
      </c>
      <c r="G42" s="18"/>
      <c r="H42" s="25"/>
    </row>
    <row r="43" spans="1:8" ht="23.25" customHeight="1">
      <c r="A43" s="29" t="s">
        <v>57</v>
      </c>
      <c r="B43" s="52" t="s">
        <v>33</v>
      </c>
      <c r="C43" s="52"/>
      <c r="D43" s="4"/>
      <c r="E43" s="4" t="s">
        <v>135</v>
      </c>
      <c r="F43" s="4" t="s">
        <v>135</v>
      </c>
      <c r="G43" s="18"/>
      <c r="H43" s="25"/>
    </row>
    <row r="44" spans="1:8" ht="23.25" customHeight="1">
      <c r="A44" s="29" t="s">
        <v>57</v>
      </c>
      <c r="B44" s="52" t="s">
        <v>34</v>
      </c>
      <c r="C44" s="52"/>
      <c r="D44" s="4"/>
      <c r="E44" s="4" t="s">
        <v>135</v>
      </c>
      <c r="F44" s="4" t="s">
        <v>135</v>
      </c>
      <c r="G44" s="18"/>
      <c r="H44" s="25"/>
    </row>
    <row r="45" spans="1:8" ht="23.25" customHeight="1">
      <c r="A45" s="29" t="s">
        <v>57</v>
      </c>
      <c r="B45" s="52" t="s">
        <v>35</v>
      </c>
      <c r="C45" s="52"/>
      <c r="D45" s="4"/>
      <c r="E45" s="4" t="s">
        <v>135</v>
      </c>
      <c r="F45" s="4" t="s">
        <v>135</v>
      </c>
      <c r="G45" s="18"/>
      <c r="H45" s="25"/>
    </row>
    <row r="46" spans="1:7" ht="23.25" customHeight="1">
      <c r="A46" s="29" t="s">
        <v>57</v>
      </c>
      <c r="B46" s="52" t="s">
        <v>36</v>
      </c>
      <c r="C46" s="52"/>
      <c r="D46" s="4"/>
      <c r="E46" s="4" t="s">
        <v>135</v>
      </c>
      <c r="F46" s="4" t="s">
        <v>135</v>
      </c>
      <c r="G46" s="18"/>
    </row>
    <row r="47" spans="1:7" ht="33.75" customHeight="1">
      <c r="A47" s="31" t="s">
        <v>89</v>
      </c>
      <c r="B47" s="53" t="s">
        <v>90</v>
      </c>
      <c r="C47" s="53"/>
      <c r="D47" s="29"/>
      <c r="E47" s="18"/>
      <c r="F47" s="18"/>
      <c r="G47" s="18"/>
    </row>
    <row r="48" spans="1:12" ht="24" customHeight="1">
      <c r="A48" s="29" t="s">
        <v>57</v>
      </c>
      <c r="B48" s="52" t="s">
        <v>32</v>
      </c>
      <c r="C48" s="52"/>
      <c r="D48" s="29" t="s">
        <v>14</v>
      </c>
      <c r="E48" s="24"/>
      <c r="F48" s="24"/>
      <c r="G48" s="18"/>
      <c r="H48" s="28" t="e">
        <f>IF(OR(E48&gt;$E$21,F48&gt;$F$21),"Số liệu này không được lớn hơn tổng số đơn vị",IF(ABS(F48-E48)/E48&gt;20%,"Số liệu đột biến giữa hai năm, đề nghị giải thích",""))</f>
        <v>#DIV/0!</v>
      </c>
      <c r="I48" s="25"/>
      <c r="J48" s="3"/>
      <c r="K48" s="3"/>
      <c r="L48" s="3"/>
    </row>
    <row r="49" spans="1:12" ht="24" customHeight="1">
      <c r="A49" s="29" t="s">
        <v>57</v>
      </c>
      <c r="B49" s="52" t="s">
        <v>33</v>
      </c>
      <c r="C49" s="52"/>
      <c r="D49" s="29" t="s">
        <v>14</v>
      </c>
      <c r="E49" s="24"/>
      <c r="F49" s="24"/>
      <c r="G49" s="18"/>
      <c r="H49" s="28" t="e">
        <f>IF(OR(E49&gt;$E$21,F49&gt;$F$21),"Số liệu này không được lớn hơn tổng số đơn vị",IF(ABS(F49-E49)/E49&gt;20%,"Số liệu đột biến giữa hai năm, đề nghị giải thích",""))</f>
        <v>#DIV/0!</v>
      </c>
      <c r="I49" s="25"/>
      <c r="J49" s="3"/>
      <c r="K49" s="3"/>
      <c r="L49" s="3"/>
    </row>
    <row r="50" spans="1:12" ht="24" customHeight="1">
      <c r="A50" s="29" t="s">
        <v>57</v>
      </c>
      <c r="B50" s="52" t="s">
        <v>34</v>
      </c>
      <c r="C50" s="52"/>
      <c r="D50" s="29" t="s">
        <v>14</v>
      </c>
      <c r="E50" s="24"/>
      <c r="F50" s="24"/>
      <c r="G50" s="18"/>
      <c r="H50" s="28" t="e">
        <f>IF(OR(E50&gt;$E$21,F50&gt;$F$21),"Số liệu này không được lớn hơn tổng số đơn vị",IF(ABS(F50-E50)/E50&gt;20%,"Số liệu đột biến giữa hai năm, đề nghị giải thích",""))</f>
        <v>#DIV/0!</v>
      </c>
      <c r="I50" s="25"/>
      <c r="J50" s="3"/>
      <c r="K50" s="3"/>
      <c r="L50" s="3"/>
    </row>
    <row r="51" spans="1:12" ht="24" customHeight="1">
      <c r="A51" s="29" t="s">
        <v>57</v>
      </c>
      <c r="B51" s="52" t="s">
        <v>35</v>
      </c>
      <c r="C51" s="52"/>
      <c r="D51" s="29" t="s">
        <v>14</v>
      </c>
      <c r="E51" s="24"/>
      <c r="F51" s="24"/>
      <c r="G51" s="18"/>
      <c r="H51" s="28" t="e">
        <f>IF(OR(E51&gt;$E$21,F51&gt;$F$21),"Số liệu này không được lớn hơn tổng số đơn vị",IF(ABS(F51-E51)/E51&gt;20%,"Số liệu đột biến giữa hai năm, đề nghị giải thích",""))</f>
        <v>#DIV/0!</v>
      </c>
      <c r="I51" s="25"/>
      <c r="J51" s="3"/>
      <c r="K51" s="3"/>
      <c r="L51" s="3"/>
    </row>
    <row r="52" spans="1:12" ht="24" customHeight="1">
      <c r="A52" s="29" t="s">
        <v>57</v>
      </c>
      <c r="B52" s="52" t="s">
        <v>36</v>
      </c>
      <c r="C52" s="52"/>
      <c r="D52" s="29" t="s">
        <v>14</v>
      </c>
      <c r="E52" s="24"/>
      <c r="F52" s="24"/>
      <c r="G52" s="18"/>
      <c r="H52" s="28"/>
      <c r="I52" s="25"/>
      <c r="J52" s="3"/>
      <c r="K52" s="3"/>
      <c r="L52" s="3"/>
    </row>
    <row r="53" spans="1:7" ht="24" customHeight="1">
      <c r="A53" s="30" t="s">
        <v>88</v>
      </c>
      <c r="B53" s="83" t="s">
        <v>132</v>
      </c>
      <c r="C53" s="84"/>
      <c r="D53" s="29"/>
      <c r="E53" s="18"/>
      <c r="F53" s="18"/>
      <c r="G53" s="18"/>
    </row>
    <row r="54" spans="1:7" ht="22.5" customHeight="1">
      <c r="A54" s="31" t="s">
        <v>89</v>
      </c>
      <c r="B54" s="93" t="s">
        <v>140</v>
      </c>
      <c r="C54" s="94"/>
      <c r="D54" s="94"/>
      <c r="E54" s="94"/>
      <c r="F54" s="94"/>
      <c r="G54" s="95"/>
    </row>
    <row r="55" spans="1:8" ht="24" customHeight="1">
      <c r="A55" s="29" t="s">
        <v>57</v>
      </c>
      <c r="B55" s="52" t="s">
        <v>40</v>
      </c>
      <c r="C55" s="52"/>
      <c r="D55" s="4"/>
      <c r="E55" s="4" t="s">
        <v>135</v>
      </c>
      <c r="F55" s="4" t="s">
        <v>135</v>
      </c>
      <c r="G55" s="18"/>
      <c r="H55" s="25"/>
    </row>
    <row r="56" spans="1:8" ht="24" customHeight="1">
      <c r="A56" s="29" t="s">
        <v>57</v>
      </c>
      <c r="B56" s="52" t="s">
        <v>41</v>
      </c>
      <c r="C56" s="52"/>
      <c r="D56" s="4"/>
      <c r="E56" s="4" t="s">
        <v>135</v>
      </c>
      <c r="F56" s="4" t="s">
        <v>135</v>
      </c>
      <c r="G56" s="18"/>
      <c r="H56" s="25"/>
    </row>
    <row r="57" spans="1:8" ht="24" customHeight="1">
      <c r="A57" s="29" t="s">
        <v>57</v>
      </c>
      <c r="B57" s="52" t="s">
        <v>42</v>
      </c>
      <c r="C57" s="52"/>
      <c r="D57" s="4"/>
      <c r="E57" s="4" t="s">
        <v>135</v>
      </c>
      <c r="F57" s="4" t="s">
        <v>135</v>
      </c>
      <c r="G57" s="18"/>
      <c r="H57" s="25"/>
    </row>
    <row r="58" spans="1:8" ht="24" customHeight="1">
      <c r="A58" s="29" t="s">
        <v>57</v>
      </c>
      <c r="B58" s="52" t="s">
        <v>43</v>
      </c>
      <c r="C58" s="52"/>
      <c r="D58" s="4"/>
      <c r="E58" s="4" t="s">
        <v>135</v>
      </c>
      <c r="F58" s="4" t="s">
        <v>135</v>
      </c>
      <c r="G58" s="18"/>
      <c r="H58" s="25"/>
    </row>
    <row r="59" spans="1:8" ht="24" customHeight="1">
      <c r="A59" s="29" t="s">
        <v>57</v>
      </c>
      <c r="B59" s="52" t="s">
        <v>44</v>
      </c>
      <c r="C59" s="52"/>
      <c r="D59" s="4"/>
      <c r="E59" s="4" t="s">
        <v>135</v>
      </c>
      <c r="F59" s="4" t="s">
        <v>135</v>
      </c>
      <c r="G59" s="18"/>
      <c r="H59" s="25"/>
    </row>
    <row r="60" spans="1:8" ht="24" customHeight="1">
      <c r="A60" s="29" t="s">
        <v>57</v>
      </c>
      <c r="B60" s="52" t="s">
        <v>36</v>
      </c>
      <c r="C60" s="52"/>
      <c r="D60" s="4"/>
      <c r="E60" s="4" t="s">
        <v>135</v>
      </c>
      <c r="F60" s="4" t="s">
        <v>135</v>
      </c>
      <c r="G60" s="18"/>
      <c r="H60" s="25"/>
    </row>
    <row r="61" spans="1:7" ht="34.5" customHeight="1">
      <c r="A61" s="31" t="s">
        <v>129</v>
      </c>
      <c r="B61" s="53" t="s">
        <v>133</v>
      </c>
      <c r="C61" s="53"/>
      <c r="D61" s="29"/>
      <c r="E61" s="18"/>
      <c r="F61" s="18"/>
      <c r="G61" s="18"/>
    </row>
    <row r="62" spans="1:11" ht="24" customHeight="1">
      <c r="A62" s="29" t="s">
        <v>57</v>
      </c>
      <c r="B62" s="52" t="s">
        <v>40</v>
      </c>
      <c r="C62" s="52"/>
      <c r="D62" s="29" t="s">
        <v>14</v>
      </c>
      <c r="E62" s="24"/>
      <c r="F62" s="24"/>
      <c r="G62" s="18"/>
      <c r="H62" s="28" t="e">
        <f>IF(OR(E62&gt;$E$21,F62&gt;$F$21),"Số liệu này không được lớn hơn tổng số đơn vị",IF(ABS(F62-E62)/E62&gt;20%,"Số liệu đột biến giữa hai năm, đề nghị giải thích",""))</f>
        <v>#DIV/0!</v>
      </c>
      <c r="I62" s="25"/>
      <c r="J62" s="2"/>
      <c r="K62" s="2"/>
    </row>
    <row r="63" spans="1:9" ht="24" customHeight="1">
      <c r="A63" s="29" t="s">
        <v>57</v>
      </c>
      <c r="B63" s="52" t="s">
        <v>41</v>
      </c>
      <c r="C63" s="52"/>
      <c r="D63" s="29" t="s">
        <v>14</v>
      </c>
      <c r="E63" s="24"/>
      <c r="F63" s="24"/>
      <c r="G63" s="18"/>
      <c r="H63" s="28" t="e">
        <f>IF(OR(E63&gt;$E$21,F63&gt;$F$21),"Số liệu này không được lớn hơn tổng số đơn vị",IF(ABS(F63-E63)/E63&gt;20%,"Số liệu đột biến giữa hai năm, đề nghị giải thích",""))</f>
        <v>#DIV/0!</v>
      </c>
      <c r="I63" s="25"/>
    </row>
    <row r="64" spans="1:9" ht="24" customHeight="1">
      <c r="A64" s="29" t="s">
        <v>57</v>
      </c>
      <c r="B64" s="52" t="s">
        <v>42</v>
      </c>
      <c r="C64" s="52"/>
      <c r="D64" s="29" t="s">
        <v>14</v>
      </c>
      <c r="E64" s="24"/>
      <c r="F64" s="24"/>
      <c r="G64" s="18"/>
      <c r="H64" s="28" t="e">
        <f>IF(OR(E64&gt;$E$21,F64&gt;$F$21),"Số liệu này không được lớn hơn tổng số đơn vị",IF(ABS(F64-E64)/E64&gt;20%,"Số liệu đột biến giữa hai năm, đề nghị giải thích",""))</f>
        <v>#DIV/0!</v>
      </c>
      <c r="I64" s="25"/>
    </row>
    <row r="65" spans="1:9" ht="24" customHeight="1">
      <c r="A65" s="29" t="s">
        <v>57</v>
      </c>
      <c r="B65" s="52" t="s">
        <v>43</v>
      </c>
      <c r="C65" s="52"/>
      <c r="D65" s="29" t="s">
        <v>14</v>
      </c>
      <c r="E65" s="24"/>
      <c r="F65" s="24"/>
      <c r="G65" s="18"/>
      <c r="H65" s="28" t="e">
        <f>IF(OR(E65&gt;$E$21,F65&gt;$F$21),"Số liệu này không được lớn hơn tổng số đơn vị",IF(ABS(F65-E65)/E65&gt;20%,"Số liệu đột biến giữa hai năm, đề nghị giải thích",""))</f>
        <v>#DIV/0!</v>
      </c>
      <c r="I65" s="25"/>
    </row>
    <row r="66" spans="1:9" ht="24" customHeight="1">
      <c r="A66" s="29" t="s">
        <v>57</v>
      </c>
      <c r="B66" s="52" t="s">
        <v>44</v>
      </c>
      <c r="C66" s="52"/>
      <c r="D66" s="29" t="s">
        <v>14</v>
      </c>
      <c r="E66" s="24"/>
      <c r="F66" s="24"/>
      <c r="G66" s="18"/>
      <c r="H66" s="28" t="e">
        <f>IF(OR(E66&gt;$E$21,F66&gt;$F$21),"Số liệu này không được lớn hơn tổng số đơn vị",IF(ABS(F66-E66)/E66&gt;20%,"Số liệu đột biến giữa hai năm, đề nghị giải thích",""))</f>
        <v>#DIV/0!</v>
      </c>
      <c r="I66" s="25"/>
    </row>
    <row r="67" spans="1:9" ht="24" customHeight="1">
      <c r="A67" s="29" t="s">
        <v>57</v>
      </c>
      <c r="B67" s="52" t="s">
        <v>36</v>
      </c>
      <c r="C67" s="52"/>
      <c r="D67" s="29" t="s">
        <v>14</v>
      </c>
      <c r="E67" s="24"/>
      <c r="F67" s="24"/>
      <c r="G67" s="18"/>
      <c r="H67" s="28"/>
      <c r="I67" s="25"/>
    </row>
    <row r="68" spans="1:8" ht="24" customHeight="1">
      <c r="A68" s="15">
        <v>6</v>
      </c>
      <c r="B68" s="54" t="s">
        <v>45</v>
      </c>
      <c r="C68" s="54"/>
      <c r="D68" s="23" t="s">
        <v>46</v>
      </c>
      <c r="E68" s="24"/>
      <c r="F68" s="24"/>
      <c r="G68" s="18"/>
      <c r="H68" s="25" t="str">
        <f>IF(OR(E68="",F68=""),"Đề nghị nhập số liệu","")</f>
        <v>Đề nghị nhập số liệu</v>
      </c>
    </row>
    <row r="69" spans="1:8" ht="24" customHeight="1">
      <c r="A69" s="15">
        <v>7</v>
      </c>
      <c r="B69" s="54" t="s">
        <v>47</v>
      </c>
      <c r="C69" s="54"/>
      <c r="D69" s="23" t="s">
        <v>46</v>
      </c>
      <c r="E69" s="24"/>
      <c r="F69" s="24"/>
      <c r="G69" s="18"/>
      <c r="H69" s="25" t="str">
        <f>IF(OR(E69="",F69=""),"Đề nghị nhập số liệu","")</f>
        <v>Đề nghị nhập số liệu</v>
      </c>
    </row>
    <row r="70" spans="1:7" ht="15">
      <c r="A70" s="19"/>
      <c r="B70" s="55"/>
      <c r="C70" s="55"/>
      <c r="D70" s="21"/>
      <c r="E70" s="20"/>
      <c r="F70" s="20"/>
      <c r="G70" s="20"/>
    </row>
    <row r="71" spans="1:7" ht="15">
      <c r="A71" s="26" t="s">
        <v>55</v>
      </c>
      <c r="B71" s="56" t="s">
        <v>48</v>
      </c>
      <c r="C71" s="56"/>
      <c r="D71" s="21"/>
      <c r="E71" s="20"/>
      <c r="F71" s="20"/>
      <c r="G71" s="20"/>
    </row>
    <row r="72" spans="1:7" ht="15">
      <c r="A72" s="44" t="s">
        <v>39</v>
      </c>
      <c r="B72" s="91" t="s">
        <v>9</v>
      </c>
      <c r="C72" s="91"/>
      <c r="D72" s="22" t="s">
        <v>12</v>
      </c>
      <c r="E72" s="22" t="s">
        <v>7</v>
      </c>
      <c r="F72" s="22" t="s">
        <v>8</v>
      </c>
      <c r="G72" s="22" t="s">
        <v>10</v>
      </c>
    </row>
    <row r="73" spans="1:8" ht="21.75" customHeight="1">
      <c r="A73" s="23">
        <v>1</v>
      </c>
      <c r="B73" s="54" t="s">
        <v>51</v>
      </c>
      <c r="C73" s="54"/>
      <c r="D73" s="23" t="s">
        <v>15</v>
      </c>
      <c r="E73" s="24"/>
      <c r="F73" s="24"/>
      <c r="G73" s="18"/>
      <c r="H73" s="28" t="e">
        <f>IF(OR(E73&gt;$E$73,F73&gt;$F$73),"Số liệu này không được lớn hơn số cán bộ chuyên trách CNTT",IF(ABS(F73-E73)/E73&gt;20%,"Số liệu đột biến giữa hai năm, đề nghị giải thích",""))</f>
        <v>#DIV/0!</v>
      </c>
    </row>
    <row r="74" spans="1:9" ht="42" customHeight="1">
      <c r="A74" s="23">
        <v>2</v>
      </c>
      <c r="B74" s="54" t="s">
        <v>142</v>
      </c>
      <c r="C74" s="54"/>
      <c r="D74" s="23" t="s">
        <v>15</v>
      </c>
      <c r="E74" s="24"/>
      <c r="F74" s="24"/>
      <c r="G74" s="18"/>
      <c r="H74" s="28" t="e">
        <f>IF(OR(E74&gt;$E$73,F74&gt;$F$73),"Số liệu này không được lớn hơn số cán bộ chuyên trách CNTT",IF((F74-E74)/E74&gt;20%,"Số liệu đột biến giữa hai năm, đề nghị giải thích",""))</f>
        <v>#DIV/0!</v>
      </c>
      <c r="I74" s="25"/>
    </row>
    <row r="75" spans="1:9" ht="32.25" customHeight="1">
      <c r="A75" s="23">
        <v>3</v>
      </c>
      <c r="B75" s="54" t="s">
        <v>52</v>
      </c>
      <c r="C75" s="54"/>
      <c r="D75" s="23" t="s">
        <v>15</v>
      </c>
      <c r="E75" s="24"/>
      <c r="F75" s="24"/>
      <c r="G75" s="18"/>
      <c r="H75" s="28" t="e">
        <f>IF(OR(E75&gt;$E$73,F75&gt;$F$73),"Số liệu này không được lớn hơn số cán bộ chuyên trách CNTT",IF((F75-E75)/E75&gt;20%,"Số liệu đột biến giữa hai năm, đề nghị giải thích",""))</f>
        <v>#DIV/0!</v>
      </c>
      <c r="I75" s="25"/>
    </row>
    <row r="76" spans="1:8" ht="31.5" customHeight="1">
      <c r="A76" s="23">
        <v>4</v>
      </c>
      <c r="B76" s="54" t="s">
        <v>91</v>
      </c>
      <c r="C76" s="54"/>
      <c r="D76" s="23" t="s">
        <v>15</v>
      </c>
      <c r="E76" s="24"/>
      <c r="F76" s="24"/>
      <c r="G76" s="18"/>
      <c r="H76" s="28" t="e">
        <f>IF(OR(E76/$E$22&gt;1.1,F76/$F$22&gt;1.1),"Số liệu này quá cao so với tổng số cán bộ",IF(ABS(F76-E76)/E76&gt;20%,"Số liệu đột biến giữa hai năm, đề nghị giải thích",""))</f>
        <v>#DIV/0!</v>
      </c>
    </row>
    <row r="77" spans="1:8" ht="32.25" customHeight="1">
      <c r="A77" s="34">
        <v>5</v>
      </c>
      <c r="B77" s="96" t="s">
        <v>92</v>
      </c>
      <c r="C77" s="96"/>
      <c r="D77" s="34" t="s">
        <v>15</v>
      </c>
      <c r="E77" s="35"/>
      <c r="F77" s="35"/>
      <c r="G77" s="36"/>
      <c r="H77" s="28" t="e">
        <f>IF(OR(E77/$E$22&gt;1.1,F77/$F$22&gt;1.1),"Số liệu này quá cao so với tổng số cán bộ",IF(ABS(F77-E77)/E77&gt;20%,"Số liệu đột biến giữa hai năm, đề nghị giải thích",""))</f>
        <v>#DIV/0!</v>
      </c>
    </row>
    <row r="78" spans="1:8" ht="23.25" customHeight="1">
      <c r="A78" s="23">
        <v>6</v>
      </c>
      <c r="B78" s="54" t="s">
        <v>53</v>
      </c>
      <c r="C78" s="54"/>
      <c r="D78" s="23" t="s">
        <v>46</v>
      </c>
      <c r="E78" s="24"/>
      <c r="F78" s="24"/>
      <c r="G78" s="18"/>
      <c r="H78" s="25" t="str">
        <f>IF(OR(E78="",F78=""),"Đề nghị nhập số liệu","")</f>
        <v>Đề nghị nhập số liệu</v>
      </c>
    </row>
    <row r="79" spans="1:7" ht="15">
      <c r="A79" s="19"/>
      <c r="B79" s="55"/>
      <c r="C79" s="55"/>
      <c r="D79" s="21"/>
      <c r="E79" s="20"/>
      <c r="F79" s="20"/>
      <c r="G79" s="20"/>
    </row>
    <row r="80" spans="1:7" ht="15">
      <c r="A80" s="26" t="s">
        <v>54</v>
      </c>
      <c r="B80" s="56" t="s">
        <v>56</v>
      </c>
      <c r="C80" s="56"/>
      <c r="D80" s="21"/>
      <c r="E80" s="20"/>
      <c r="F80" s="20"/>
      <c r="G80" s="20"/>
    </row>
    <row r="81" spans="1:7" ht="15">
      <c r="A81" s="19"/>
      <c r="B81" s="55"/>
      <c r="C81" s="55"/>
      <c r="D81" s="21"/>
      <c r="E81" s="20"/>
      <c r="F81" s="20"/>
      <c r="G81" s="20"/>
    </row>
    <row r="82" spans="1:7" ht="15">
      <c r="A82" s="44" t="s">
        <v>39</v>
      </c>
      <c r="B82" s="91" t="s">
        <v>9</v>
      </c>
      <c r="C82" s="91"/>
      <c r="D82" s="22" t="s">
        <v>12</v>
      </c>
      <c r="E82" s="22" t="s">
        <v>7</v>
      </c>
      <c r="F82" s="22" t="s">
        <v>8</v>
      </c>
      <c r="G82" s="22" t="s">
        <v>10</v>
      </c>
    </row>
    <row r="83" spans="1:7" ht="28.5" customHeight="1">
      <c r="A83" s="23">
        <v>1</v>
      </c>
      <c r="B83" s="66" t="s">
        <v>138</v>
      </c>
      <c r="C83" s="67"/>
      <c r="D83" s="67"/>
      <c r="E83" s="67"/>
      <c r="F83" s="67"/>
      <c r="G83" s="68"/>
    </row>
    <row r="84" spans="1:8" ht="28.5" customHeight="1">
      <c r="A84" s="29" t="s">
        <v>57</v>
      </c>
      <c r="B84" s="52" t="s">
        <v>93</v>
      </c>
      <c r="C84" s="52"/>
      <c r="D84" s="4"/>
      <c r="E84" s="4" t="s">
        <v>135</v>
      </c>
      <c r="F84" s="4" t="s">
        <v>135</v>
      </c>
      <c r="G84" s="18"/>
      <c r="H84" s="25"/>
    </row>
    <row r="85" spans="1:8" ht="28.5" customHeight="1">
      <c r="A85" s="29" t="s">
        <v>57</v>
      </c>
      <c r="B85" s="52" t="s">
        <v>58</v>
      </c>
      <c r="C85" s="52"/>
      <c r="D85" s="4"/>
      <c r="E85" s="4" t="s">
        <v>135</v>
      </c>
      <c r="F85" s="4" t="s">
        <v>135</v>
      </c>
      <c r="G85" s="18"/>
      <c r="H85" s="25"/>
    </row>
    <row r="86" spans="1:8" ht="28.5" customHeight="1">
      <c r="A86" s="29" t="s">
        <v>57</v>
      </c>
      <c r="B86" s="52" t="s">
        <v>94</v>
      </c>
      <c r="C86" s="52"/>
      <c r="D86" s="4"/>
      <c r="E86" s="4" t="s">
        <v>135</v>
      </c>
      <c r="F86" s="4" t="s">
        <v>135</v>
      </c>
      <c r="G86" s="18"/>
      <c r="H86" s="25"/>
    </row>
    <row r="87" spans="1:8" ht="28.5" customHeight="1">
      <c r="A87" s="29" t="s">
        <v>57</v>
      </c>
      <c r="B87" s="52" t="s">
        <v>95</v>
      </c>
      <c r="C87" s="52"/>
      <c r="D87" s="4"/>
      <c r="E87" s="4" t="s">
        <v>135</v>
      </c>
      <c r="F87" s="4" t="s">
        <v>135</v>
      </c>
      <c r="G87" s="18"/>
      <c r="H87" s="25"/>
    </row>
    <row r="88" spans="1:8" ht="28.5" customHeight="1">
      <c r="A88" s="29" t="s">
        <v>57</v>
      </c>
      <c r="B88" s="52" t="s">
        <v>96</v>
      </c>
      <c r="C88" s="52"/>
      <c r="D88" s="4"/>
      <c r="E88" s="4" t="s">
        <v>135</v>
      </c>
      <c r="F88" s="4" t="s">
        <v>135</v>
      </c>
      <c r="G88" s="18"/>
      <c r="H88" s="25"/>
    </row>
    <row r="89" spans="1:8" ht="28.5" customHeight="1">
      <c r="A89" s="29" t="s">
        <v>57</v>
      </c>
      <c r="B89" s="52" t="s">
        <v>97</v>
      </c>
      <c r="C89" s="52"/>
      <c r="D89" s="4"/>
      <c r="E89" s="4" t="s">
        <v>135</v>
      </c>
      <c r="F89" s="4" t="s">
        <v>135</v>
      </c>
      <c r="G89" s="18"/>
      <c r="H89" s="25"/>
    </row>
    <row r="90" spans="1:8" ht="28.5" customHeight="1">
      <c r="A90" s="29" t="s">
        <v>57</v>
      </c>
      <c r="B90" s="52" t="s">
        <v>98</v>
      </c>
      <c r="C90" s="52"/>
      <c r="D90" s="4"/>
      <c r="E90" s="4" t="s">
        <v>135</v>
      </c>
      <c r="F90" s="4" t="s">
        <v>135</v>
      </c>
      <c r="G90" s="18"/>
      <c r="H90" s="25"/>
    </row>
    <row r="91" spans="1:8" ht="28.5" customHeight="1">
      <c r="A91" s="29" t="s">
        <v>57</v>
      </c>
      <c r="B91" s="52" t="s">
        <v>99</v>
      </c>
      <c r="C91" s="52"/>
      <c r="D91" s="4"/>
      <c r="E91" s="4" t="s">
        <v>135</v>
      </c>
      <c r="F91" s="4" t="s">
        <v>135</v>
      </c>
      <c r="G91" s="18"/>
      <c r="H91" s="25"/>
    </row>
    <row r="92" spans="1:8" ht="28.5" customHeight="1">
      <c r="A92" s="29" t="s">
        <v>57</v>
      </c>
      <c r="B92" s="52" t="s">
        <v>59</v>
      </c>
      <c r="C92" s="52"/>
      <c r="D92" s="4"/>
      <c r="E92" s="4" t="s">
        <v>135</v>
      </c>
      <c r="F92" s="4" t="s">
        <v>135</v>
      </c>
      <c r="G92" s="18"/>
      <c r="H92" s="25"/>
    </row>
    <row r="93" spans="1:8" ht="28.5" customHeight="1">
      <c r="A93" s="29" t="s">
        <v>57</v>
      </c>
      <c r="B93" s="52" t="s">
        <v>60</v>
      </c>
      <c r="C93" s="52"/>
      <c r="D93" s="4"/>
      <c r="E93" s="4" t="s">
        <v>135</v>
      </c>
      <c r="F93" s="4" t="s">
        <v>135</v>
      </c>
      <c r="G93" s="18"/>
      <c r="H93" s="25"/>
    </row>
    <row r="94" spans="1:8" ht="28.5" customHeight="1">
      <c r="A94" s="29" t="s">
        <v>57</v>
      </c>
      <c r="B94" s="52" t="s">
        <v>61</v>
      </c>
      <c r="C94" s="52"/>
      <c r="D94" s="4"/>
      <c r="E94" s="4" t="s">
        <v>135</v>
      </c>
      <c r="F94" s="4" t="s">
        <v>135</v>
      </c>
      <c r="G94" s="18"/>
      <c r="H94" s="25"/>
    </row>
    <row r="95" spans="1:8" ht="28.5" customHeight="1">
      <c r="A95" s="23">
        <v>2</v>
      </c>
      <c r="B95" s="66" t="s">
        <v>100</v>
      </c>
      <c r="C95" s="67"/>
      <c r="D95" s="29"/>
      <c r="E95" s="18"/>
      <c r="F95" s="18"/>
      <c r="G95" s="18"/>
      <c r="H95" s="25"/>
    </row>
    <row r="96" spans="1:8" ht="28.5" customHeight="1">
      <c r="A96" s="29" t="s">
        <v>28</v>
      </c>
      <c r="B96" s="52" t="s">
        <v>101</v>
      </c>
      <c r="C96" s="52"/>
      <c r="D96" s="29" t="s">
        <v>103</v>
      </c>
      <c r="E96" s="24"/>
      <c r="F96" s="24"/>
      <c r="G96" s="18"/>
      <c r="H96" s="28" t="e">
        <f>IF(OR(E96&gt;$E$21,F96&gt;$F$21),"Số liệu này không được lớn hơn tổng số đơn vị",IF(ABS(F96-E96)/E96&gt;20%,"Số liệu đột biến giữa hai năm, đề nghị giải thích",""))</f>
        <v>#DIV/0!</v>
      </c>
    </row>
    <row r="97" spans="1:8" ht="28.5" customHeight="1">
      <c r="A97" s="29" t="s">
        <v>29</v>
      </c>
      <c r="B97" s="52" t="s">
        <v>102</v>
      </c>
      <c r="C97" s="52"/>
      <c r="D97" s="29" t="s">
        <v>103</v>
      </c>
      <c r="E97" s="24"/>
      <c r="F97" s="24"/>
      <c r="G97" s="18"/>
      <c r="H97" s="28" t="e">
        <f>IF(OR(E97&gt;$E$21,F97&gt;$F$21),"Số liệu này không được lớn hơn tổng số đơn vị",IF(ABS(F97-E97)/E97&gt;20%,"Số liệu đột biến giữa hai năm, đề nghị giải thích",""))</f>
        <v>#DIV/0!</v>
      </c>
    </row>
    <row r="98" spans="1:7" ht="39" customHeight="1">
      <c r="A98" s="23">
        <v>3</v>
      </c>
      <c r="B98" s="66" t="s">
        <v>62</v>
      </c>
      <c r="C98" s="67"/>
      <c r="D98" s="29"/>
      <c r="E98" s="18"/>
      <c r="F98" s="18"/>
      <c r="G98" s="18"/>
    </row>
    <row r="99" spans="1:8" ht="36.75" customHeight="1">
      <c r="A99" s="29" t="s">
        <v>57</v>
      </c>
      <c r="B99" s="52" t="s">
        <v>93</v>
      </c>
      <c r="C99" s="52"/>
      <c r="D99" s="29" t="s">
        <v>14</v>
      </c>
      <c r="E99" s="24"/>
      <c r="F99" s="24"/>
      <c r="G99" s="18"/>
      <c r="H99" s="28" t="e">
        <f>IF(OR(E99&gt;$E$21,F99&gt;$F$21),"Số liệu này không được lớn hơn tổng số đơn vị",IF(ABS(F99-E99)/E99&gt;20%,"Số liệu đột biến giữa hai năm, đề nghị giải thích",""))</f>
        <v>#DIV/0!</v>
      </c>
    </row>
    <row r="100" spans="1:8" ht="28.5" customHeight="1">
      <c r="A100" s="29" t="s">
        <v>57</v>
      </c>
      <c r="B100" s="52" t="s">
        <v>58</v>
      </c>
      <c r="C100" s="52"/>
      <c r="D100" s="29" t="s">
        <v>14</v>
      </c>
      <c r="E100" s="24"/>
      <c r="F100" s="24"/>
      <c r="G100" s="18"/>
      <c r="H100" s="28" t="e">
        <f aca="true" t="shared" si="1" ref="H100:H107">IF(OR(E100&gt;$E$21,F100&gt;$F$21),"Số liệu này không được lớn hơn tổng số đơn vị",IF(ABS(F100-E100)/E100&gt;20%,"Số liệu đột biến giữa hai năm, đề nghị giải thích",""))</f>
        <v>#DIV/0!</v>
      </c>
    </row>
    <row r="101" spans="1:8" ht="28.5" customHeight="1">
      <c r="A101" s="29" t="s">
        <v>57</v>
      </c>
      <c r="B101" s="52" t="s">
        <v>94</v>
      </c>
      <c r="C101" s="52"/>
      <c r="D101" s="29" t="s">
        <v>14</v>
      </c>
      <c r="E101" s="24"/>
      <c r="F101" s="24"/>
      <c r="G101" s="18"/>
      <c r="H101" s="28" t="e">
        <f t="shared" si="1"/>
        <v>#DIV/0!</v>
      </c>
    </row>
    <row r="102" spans="1:8" ht="28.5" customHeight="1">
      <c r="A102" s="29" t="s">
        <v>57</v>
      </c>
      <c r="B102" s="52" t="s">
        <v>95</v>
      </c>
      <c r="C102" s="52"/>
      <c r="D102" s="29" t="s">
        <v>14</v>
      </c>
      <c r="E102" s="24"/>
      <c r="F102" s="24"/>
      <c r="G102" s="18"/>
      <c r="H102" s="28" t="e">
        <f t="shared" si="1"/>
        <v>#DIV/0!</v>
      </c>
    </row>
    <row r="103" spans="1:8" ht="28.5" customHeight="1">
      <c r="A103" s="29" t="s">
        <v>57</v>
      </c>
      <c r="B103" s="52" t="s">
        <v>96</v>
      </c>
      <c r="C103" s="52"/>
      <c r="D103" s="29" t="s">
        <v>14</v>
      </c>
      <c r="E103" s="24"/>
      <c r="F103" s="24"/>
      <c r="G103" s="18"/>
      <c r="H103" s="28" t="e">
        <f t="shared" si="1"/>
        <v>#DIV/0!</v>
      </c>
    </row>
    <row r="104" spans="1:8" ht="28.5" customHeight="1">
      <c r="A104" s="29" t="s">
        <v>57</v>
      </c>
      <c r="B104" s="52" t="s">
        <v>97</v>
      </c>
      <c r="C104" s="52"/>
      <c r="D104" s="29" t="s">
        <v>14</v>
      </c>
      <c r="E104" s="24"/>
      <c r="F104" s="24"/>
      <c r="G104" s="18"/>
      <c r="H104" s="28" t="e">
        <f t="shared" si="1"/>
        <v>#DIV/0!</v>
      </c>
    </row>
    <row r="105" spans="1:8" ht="28.5" customHeight="1">
      <c r="A105" s="29" t="s">
        <v>57</v>
      </c>
      <c r="B105" s="52" t="s">
        <v>98</v>
      </c>
      <c r="C105" s="52"/>
      <c r="D105" s="29" t="s">
        <v>14</v>
      </c>
      <c r="E105" s="24"/>
      <c r="F105" s="24"/>
      <c r="G105" s="18"/>
      <c r="H105" s="28" t="e">
        <f t="shared" si="1"/>
        <v>#DIV/0!</v>
      </c>
    </row>
    <row r="106" spans="1:8" ht="34.5" customHeight="1">
      <c r="A106" s="29" t="s">
        <v>57</v>
      </c>
      <c r="B106" s="52" t="s">
        <v>99</v>
      </c>
      <c r="C106" s="52"/>
      <c r="D106" s="29" t="s">
        <v>14</v>
      </c>
      <c r="E106" s="24"/>
      <c r="F106" s="24"/>
      <c r="G106" s="18"/>
      <c r="H106" s="28" t="e">
        <f t="shared" si="1"/>
        <v>#DIV/0!</v>
      </c>
    </row>
    <row r="107" spans="1:8" ht="28.5" customHeight="1">
      <c r="A107" s="29" t="s">
        <v>57</v>
      </c>
      <c r="B107" s="52" t="s">
        <v>59</v>
      </c>
      <c r="C107" s="52"/>
      <c r="D107" s="29" t="s">
        <v>14</v>
      </c>
      <c r="E107" s="24"/>
      <c r="F107" s="24"/>
      <c r="G107" s="18"/>
      <c r="H107" s="28" t="e">
        <f t="shared" si="1"/>
        <v>#DIV/0!</v>
      </c>
    </row>
    <row r="108" spans="1:8" ht="28.5" customHeight="1">
      <c r="A108" s="29" t="s">
        <v>57</v>
      </c>
      <c r="B108" s="52" t="s">
        <v>60</v>
      </c>
      <c r="C108" s="52"/>
      <c r="D108" s="29" t="s">
        <v>14</v>
      </c>
      <c r="E108" s="24"/>
      <c r="F108" s="24"/>
      <c r="G108" s="18"/>
      <c r="H108" s="28" t="e">
        <f>IF(OR(E108&gt;$E$21,F108&gt;$F$21),"Số liệu này không được lớn hơn tổng số đơn vị",IF(ABS(F108-E108)/E108&gt;20%,"Số liệu đột biến giữa hai năm, đề nghị giải thích",""))</f>
        <v>#DIV/0!</v>
      </c>
    </row>
    <row r="109" spans="1:8" ht="28.5" customHeight="1">
      <c r="A109" s="29" t="s">
        <v>57</v>
      </c>
      <c r="B109" s="52" t="s">
        <v>61</v>
      </c>
      <c r="C109" s="52"/>
      <c r="D109" s="29" t="s">
        <v>14</v>
      </c>
      <c r="E109" s="24"/>
      <c r="F109" s="24"/>
      <c r="G109" s="18"/>
      <c r="H109" s="28"/>
    </row>
    <row r="110" spans="1:8" ht="39.75" customHeight="1">
      <c r="A110" s="23">
        <v>4</v>
      </c>
      <c r="B110" s="66" t="s">
        <v>128</v>
      </c>
      <c r="C110" s="67"/>
      <c r="D110" s="4" t="s">
        <v>135</v>
      </c>
      <c r="E110" s="18" t="s">
        <v>104</v>
      </c>
      <c r="F110" s="4" t="s">
        <v>135</v>
      </c>
      <c r="G110" s="18" t="s">
        <v>105</v>
      </c>
      <c r="H110" s="25">
        <f>IF(AND(D110="",F110=""),"Đề nghị nhập số liệu","")</f>
      </c>
    </row>
    <row r="111" spans="1:7" ht="39.75" customHeight="1">
      <c r="A111" s="37" t="s">
        <v>106</v>
      </c>
      <c r="B111" s="46" t="s">
        <v>136</v>
      </c>
      <c r="C111" s="47"/>
      <c r="D111" s="47"/>
      <c r="E111" s="47"/>
      <c r="F111" s="47"/>
      <c r="G111" s="48"/>
    </row>
    <row r="112" spans="1:8" ht="28.5" customHeight="1">
      <c r="A112" s="29" t="s">
        <v>57</v>
      </c>
      <c r="B112" s="97" t="s">
        <v>107</v>
      </c>
      <c r="C112" s="55"/>
      <c r="D112" s="4"/>
      <c r="E112" s="4" t="s">
        <v>135</v>
      </c>
      <c r="F112" s="4" t="s">
        <v>135</v>
      </c>
      <c r="G112" s="18"/>
      <c r="H112" s="25"/>
    </row>
    <row r="113" spans="1:8" ht="28.5" customHeight="1">
      <c r="A113" s="38" t="s">
        <v>57</v>
      </c>
      <c r="B113" s="52" t="s">
        <v>108</v>
      </c>
      <c r="C113" s="52"/>
      <c r="D113" s="4"/>
      <c r="E113" s="4" t="s">
        <v>135</v>
      </c>
      <c r="F113" s="4" t="s">
        <v>135</v>
      </c>
      <c r="G113" s="18"/>
      <c r="H113" s="25"/>
    </row>
    <row r="114" spans="1:8" ht="28.5" customHeight="1">
      <c r="A114" s="38" t="s">
        <v>57</v>
      </c>
      <c r="B114" s="52" t="s">
        <v>109</v>
      </c>
      <c r="C114" s="52"/>
      <c r="D114" s="4"/>
      <c r="E114" s="4" t="s">
        <v>135</v>
      </c>
      <c r="F114" s="4" t="s">
        <v>135</v>
      </c>
      <c r="G114" s="18"/>
      <c r="H114" s="25"/>
    </row>
    <row r="115" spans="1:8" ht="28.5" customHeight="1">
      <c r="A115" s="38" t="s">
        <v>57</v>
      </c>
      <c r="B115" s="52" t="s">
        <v>110</v>
      </c>
      <c r="C115" s="52"/>
      <c r="D115" s="4"/>
      <c r="E115" s="4" t="s">
        <v>135</v>
      </c>
      <c r="F115" s="4" t="s">
        <v>135</v>
      </c>
      <c r="G115" s="18"/>
      <c r="H115" s="25"/>
    </row>
    <row r="116" spans="1:8" ht="28.5" customHeight="1">
      <c r="A116" s="38" t="s">
        <v>57</v>
      </c>
      <c r="B116" s="52" t="s">
        <v>111</v>
      </c>
      <c r="C116" s="52"/>
      <c r="D116" s="4"/>
      <c r="E116" s="4" t="s">
        <v>135</v>
      </c>
      <c r="F116" s="4" t="s">
        <v>135</v>
      </c>
      <c r="G116" s="18"/>
      <c r="H116" s="25"/>
    </row>
    <row r="117" spans="1:8" ht="28.5" customHeight="1">
      <c r="A117" s="38" t="s">
        <v>57</v>
      </c>
      <c r="B117" s="52" t="s">
        <v>112</v>
      </c>
      <c r="C117" s="52"/>
      <c r="D117" s="4"/>
      <c r="E117" s="4" t="s">
        <v>135</v>
      </c>
      <c r="F117" s="4" t="s">
        <v>135</v>
      </c>
      <c r="G117" s="18"/>
      <c r="H117" s="25"/>
    </row>
    <row r="118" spans="1:8" ht="28.5" customHeight="1">
      <c r="A118" s="29" t="s">
        <v>57</v>
      </c>
      <c r="B118" s="52" t="s">
        <v>113</v>
      </c>
      <c r="C118" s="52"/>
      <c r="D118" s="4"/>
      <c r="E118" s="4" t="s">
        <v>135</v>
      </c>
      <c r="F118" s="4" t="s">
        <v>135</v>
      </c>
      <c r="G118" s="18"/>
      <c r="H118" s="25"/>
    </row>
    <row r="119" spans="1:8" ht="28.5" customHeight="1">
      <c r="A119" s="29" t="s">
        <v>57</v>
      </c>
      <c r="B119" s="52" t="s">
        <v>114</v>
      </c>
      <c r="C119" s="52"/>
      <c r="D119" s="4"/>
      <c r="E119" s="4" t="s">
        <v>135</v>
      </c>
      <c r="F119" s="4" t="s">
        <v>135</v>
      </c>
      <c r="G119" s="18"/>
      <c r="H119" s="25"/>
    </row>
    <row r="120" spans="1:8" ht="28.5" customHeight="1">
      <c r="A120" s="29" t="s">
        <v>57</v>
      </c>
      <c r="B120" s="52" t="s">
        <v>6</v>
      </c>
      <c r="C120" s="52"/>
      <c r="D120" s="4"/>
      <c r="E120" s="4" t="s">
        <v>135</v>
      </c>
      <c r="F120" s="4" t="s">
        <v>135</v>
      </c>
      <c r="G120" s="18"/>
      <c r="H120" s="25"/>
    </row>
    <row r="121" spans="1:8" ht="37.5" customHeight="1">
      <c r="A121" s="29" t="s">
        <v>57</v>
      </c>
      <c r="B121" s="52" t="s">
        <v>115</v>
      </c>
      <c r="C121" s="52"/>
      <c r="D121" s="4"/>
      <c r="E121" s="4" t="s">
        <v>135</v>
      </c>
      <c r="F121" s="4" t="s">
        <v>135</v>
      </c>
      <c r="G121" s="18"/>
      <c r="H121" s="25"/>
    </row>
    <row r="122" spans="1:7" ht="23.25" customHeight="1">
      <c r="A122" s="37" t="s">
        <v>116</v>
      </c>
      <c r="B122" s="46" t="s">
        <v>121</v>
      </c>
      <c r="C122" s="47"/>
      <c r="D122" s="47"/>
      <c r="E122" s="47"/>
      <c r="F122" s="47"/>
      <c r="G122" s="48"/>
    </row>
    <row r="123" spans="1:8" ht="36.75" customHeight="1">
      <c r="A123" s="69"/>
      <c r="B123" s="72" t="s">
        <v>122</v>
      </c>
      <c r="C123" s="73"/>
      <c r="D123" s="4" t="s">
        <v>135</v>
      </c>
      <c r="E123" s="49" t="s">
        <v>117</v>
      </c>
      <c r="F123" s="50"/>
      <c r="G123" s="51"/>
      <c r="H123" s="77"/>
    </row>
    <row r="124" spans="1:8" ht="34.5" customHeight="1">
      <c r="A124" s="70"/>
      <c r="B124" s="74"/>
      <c r="C124" s="55"/>
      <c r="D124" s="4" t="s">
        <v>135</v>
      </c>
      <c r="E124" s="49" t="s">
        <v>118</v>
      </c>
      <c r="F124" s="50"/>
      <c r="G124" s="51"/>
      <c r="H124" s="77"/>
    </row>
    <row r="125" spans="1:8" ht="34.5" customHeight="1">
      <c r="A125" s="70"/>
      <c r="B125" s="74"/>
      <c r="C125" s="55"/>
      <c r="D125" s="4" t="s">
        <v>135</v>
      </c>
      <c r="E125" s="49" t="s">
        <v>119</v>
      </c>
      <c r="F125" s="50"/>
      <c r="G125" s="51"/>
      <c r="H125" s="77"/>
    </row>
    <row r="126" spans="1:8" ht="34.5" customHeight="1">
      <c r="A126" s="71"/>
      <c r="B126" s="75"/>
      <c r="C126" s="76"/>
      <c r="D126" s="4" t="s">
        <v>135</v>
      </c>
      <c r="E126" s="49" t="s">
        <v>120</v>
      </c>
      <c r="F126" s="50"/>
      <c r="G126" s="51"/>
      <c r="H126" s="77"/>
    </row>
    <row r="127" spans="1:7" ht="28.5" customHeight="1">
      <c r="A127" s="23">
        <v>5</v>
      </c>
      <c r="B127" s="66" t="s">
        <v>137</v>
      </c>
      <c r="C127" s="67"/>
      <c r="D127" s="67"/>
      <c r="E127" s="67"/>
      <c r="F127" s="67"/>
      <c r="G127" s="68"/>
    </row>
    <row r="128" spans="1:8" ht="27.75" customHeight="1">
      <c r="A128" s="29" t="s">
        <v>57</v>
      </c>
      <c r="B128" s="98" t="s">
        <v>123</v>
      </c>
      <c r="C128" s="99"/>
      <c r="D128" s="4" t="s">
        <v>135</v>
      </c>
      <c r="E128" s="57"/>
      <c r="F128" s="58"/>
      <c r="G128" s="59"/>
      <c r="H128" s="28"/>
    </row>
    <row r="129" spans="1:8" ht="27.75" customHeight="1">
      <c r="A129" s="29" t="s">
        <v>57</v>
      </c>
      <c r="B129" s="98" t="s">
        <v>124</v>
      </c>
      <c r="C129" s="99"/>
      <c r="D129" s="4" t="s">
        <v>135</v>
      </c>
      <c r="E129" s="60"/>
      <c r="F129" s="61"/>
      <c r="G129" s="62"/>
      <c r="H129" s="28"/>
    </row>
    <row r="130" spans="1:8" ht="27.75" customHeight="1">
      <c r="A130" s="29" t="s">
        <v>57</v>
      </c>
      <c r="B130" s="98" t="s">
        <v>125</v>
      </c>
      <c r="C130" s="99"/>
      <c r="D130" s="4" t="s">
        <v>135</v>
      </c>
      <c r="E130" s="60"/>
      <c r="F130" s="61"/>
      <c r="G130" s="62"/>
      <c r="H130" s="28"/>
    </row>
    <row r="131" spans="1:8" ht="27.75" customHeight="1">
      <c r="A131" s="29" t="s">
        <v>57</v>
      </c>
      <c r="B131" s="98" t="s">
        <v>126</v>
      </c>
      <c r="C131" s="99"/>
      <c r="D131" s="4" t="s">
        <v>135</v>
      </c>
      <c r="E131" s="60"/>
      <c r="F131" s="61"/>
      <c r="G131" s="62"/>
      <c r="H131" s="28"/>
    </row>
    <row r="132" spans="1:8" ht="28.5" customHeight="1">
      <c r="A132" s="29" t="s">
        <v>57</v>
      </c>
      <c r="B132" s="98" t="s">
        <v>115</v>
      </c>
      <c r="C132" s="99"/>
      <c r="D132" s="4" t="s">
        <v>135</v>
      </c>
      <c r="E132" s="63"/>
      <c r="F132" s="64"/>
      <c r="G132" s="65"/>
      <c r="H132" s="28"/>
    </row>
    <row r="133" spans="1:8" ht="132" customHeight="1">
      <c r="A133" s="15">
        <v>6</v>
      </c>
      <c r="B133" s="86" t="s">
        <v>130</v>
      </c>
      <c r="C133" s="100"/>
      <c r="D133" s="23" t="s">
        <v>46</v>
      </c>
      <c r="E133" s="24"/>
      <c r="F133" s="24"/>
      <c r="G133" s="18"/>
      <c r="H133" s="25" t="str">
        <f>IF(OR(E133="",F133=""),"Đề nghị nhập số liệu","")</f>
        <v>Đề nghị nhập số liệu</v>
      </c>
    </row>
    <row r="134" ht="15">
      <c r="D134" s="43"/>
    </row>
    <row r="135" spans="2:4" ht="15">
      <c r="B135" s="41" t="s">
        <v>67</v>
      </c>
      <c r="D135" s="40"/>
    </row>
    <row r="136" ht="15">
      <c r="D136" s="40"/>
    </row>
    <row r="137" spans="1:7" ht="21" customHeight="1">
      <c r="A137" s="29" t="s">
        <v>57</v>
      </c>
      <c r="B137" s="16" t="s">
        <v>63</v>
      </c>
      <c r="C137" s="105"/>
      <c r="D137" s="105"/>
      <c r="E137" s="105"/>
      <c r="F137" s="105"/>
      <c r="G137" s="106"/>
    </row>
    <row r="138" spans="1:7" ht="21" customHeight="1">
      <c r="A138" s="29" t="s">
        <v>57</v>
      </c>
      <c r="B138" s="16" t="s">
        <v>64</v>
      </c>
      <c r="C138" s="105"/>
      <c r="D138" s="105"/>
      <c r="E138" s="105"/>
      <c r="F138" s="105"/>
      <c r="G138" s="106"/>
    </row>
    <row r="139" spans="1:7" ht="21" customHeight="1">
      <c r="A139" s="29" t="s">
        <v>57</v>
      </c>
      <c r="B139" s="16" t="s">
        <v>65</v>
      </c>
      <c r="C139" s="105"/>
      <c r="D139" s="105"/>
      <c r="E139" s="105"/>
      <c r="F139" s="105"/>
      <c r="G139" s="106"/>
    </row>
    <row r="140" spans="1:7" ht="21" customHeight="1">
      <c r="A140" s="29" t="s">
        <v>57</v>
      </c>
      <c r="B140" s="16" t="s">
        <v>71</v>
      </c>
      <c r="C140" s="105"/>
      <c r="D140" s="105"/>
      <c r="E140" s="105"/>
      <c r="F140" s="105"/>
      <c r="G140" s="106"/>
    </row>
    <row r="141" spans="1:7" ht="21" customHeight="1">
      <c r="A141" s="29" t="s">
        <v>57</v>
      </c>
      <c r="B141" s="16" t="s">
        <v>66</v>
      </c>
      <c r="C141" s="105"/>
      <c r="D141" s="105"/>
      <c r="E141" s="105"/>
      <c r="F141" s="105"/>
      <c r="G141" s="106"/>
    </row>
    <row r="142" spans="1:7" ht="21" customHeight="1">
      <c r="A142" s="29" t="s">
        <v>57</v>
      </c>
      <c r="B142" s="16" t="s">
        <v>6</v>
      </c>
      <c r="C142" s="105"/>
      <c r="D142" s="105"/>
      <c r="E142" s="105"/>
      <c r="F142" s="105"/>
      <c r="G142" s="106"/>
    </row>
    <row r="143" ht="15">
      <c r="D143" s="40"/>
    </row>
    <row r="144" ht="15">
      <c r="D144" s="40"/>
    </row>
    <row r="145" spans="4:7" ht="15">
      <c r="D145" s="101" t="s">
        <v>69</v>
      </c>
      <c r="E145" s="101"/>
      <c r="F145" s="101"/>
      <c r="G145" s="101"/>
    </row>
    <row r="146" spans="2:7" ht="44.25">
      <c r="B146" s="42" t="s">
        <v>68</v>
      </c>
      <c r="D146" s="102" t="s">
        <v>127</v>
      </c>
      <c r="E146" s="103"/>
      <c r="F146" s="103"/>
      <c r="G146" s="103"/>
    </row>
    <row r="147" ht="15">
      <c r="D147" s="40"/>
    </row>
    <row r="148" ht="15">
      <c r="D148" s="40"/>
    </row>
    <row r="149" ht="15">
      <c r="D149" s="40"/>
    </row>
    <row r="151" spans="4:7" ht="15">
      <c r="D151" s="104"/>
      <c r="E151" s="104"/>
      <c r="F151" s="104"/>
      <c r="G151" s="104"/>
    </row>
  </sheetData>
  <sheetProtection/>
  <mergeCells count="141">
    <mergeCell ref="B129:C129"/>
    <mergeCell ref="B130:C130"/>
    <mergeCell ref="B131:C131"/>
    <mergeCell ref="B132:C132"/>
    <mergeCell ref="B133:C133"/>
    <mergeCell ref="D145:G145"/>
    <mergeCell ref="D146:G146"/>
    <mergeCell ref="D151:G151"/>
    <mergeCell ref="C137:G137"/>
    <mergeCell ref="C138:G138"/>
    <mergeCell ref="C139:G139"/>
    <mergeCell ref="C140:G140"/>
    <mergeCell ref="C141:G141"/>
    <mergeCell ref="C142:G142"/>
    <mergeCell ref="B117:C117"/>
    <mergeCell ref="B118:C118"/>
    <mergeCell ref="B119:C119"/>
    <mergeCell ref="B112:C112"/>
    <mergeCell ref="B113:C113"/>
    <mergeCell ref="B114:C114"/>
    <mergeCell ref="B128:C128"/>
    <mergeCell ref="B120:C120"/>
    <mergeCell ref="B121:C121"/>
    <mergeCell ref="B110:C110"/>
    <mergeCell ref="B100:C100"/>
    <mergeCell ref="B101:C101"/>
    <mergeCell ref="B102:C102"/>
    <mergeCell ref="B103:C103"/>
    <mergeCell ref="B104:C104"/>
    <mergeCell ref="B105:C105"/>
    <mergeCell ref="B115:C115"/>
    <mergeCell ref="B116:C116"/>
    <mergeCell ref="B84:C84"/>
    <mergeCell ref="B85:C85"/>
    <mergeCell ref="B86:C86"/>
    <mergeCell ref="B87:C87"/>
    <mergeCell ref="B88:C88"/>
    <mergeCell ref="B89:C89"/>
    <mergeCell ref="B106:C106"/>
    <mergeCell ref="B107:C107"/>
    <mergeCell ref="B108:C108"/>
    <mergeCell ref="B24:C24"/>
    <mergeCell ref="B27:C27"/>
    <mergeCell ref="B62:C62"/>
    <mergeCell ref="B63:C63"/>
    <mergeCell ref="B64:C64"/>
    <mergeCell ref="B65:C65"/>
    <mergeCell ref="B66:C66"/>
    <mergeCell ref="B78:C78"/>
    <mergeCell ref="B79:C79"/>
    <mergeCell ref="B28:C28"/>
    <mergeCell ref="B54:G54"/>
    <mergeCell ref="B48:C48"/>
    <mergeCell ref="B49:C49"/>
    <mergeCell ref="B50:C50"/>
    <mergeCell ref="B51:C51"/>
    <mergeCell ref="B52:C52"/>
    <mergeCell ref="B72:C72"/>
    <mergeCell ref="B73:C73"/>
    <mergeCell ref="B74:C74"/>
    <mergeCell ref="B75:C75"/>
    <mergeCell ref="B76:C76"/>
    <mergeCell ref="B77:C77"/>
    <mergeCell ref="B26:C26"/>
    <mergeCell ref="B38:C38"/>
    <mergeCell ref="B39:C39"/>
    <mergeCell ref="B40:C40"/>
    <mergeCell ref="B29:C29"/>
    <mergeCell ref="B30:C30"/>
    <mergeCell ref="B33:C33"/>
    <mergeCell ref="B34:C34"/>
    <mergeCell ref="B35:C35"/>
    <mergeCell ref="B36:C36"/>
    <mergeCell ref="D1:G1"/>
    <mergeCell ref="D2:G2"/>
    <mergeCell ref="B22:C22"/>
    <mergeCell ref="B21:C21"/>
    <mergeCell ref="C11:G11"/>
    <mergeCell ref="C15:G15"/>
    <mergeCell ref="C16:G16"/>
    <mergeCell ref="A1:C1"/>
    <mergeCell ref="A2:C2"/>
    <mergeCell ref="A7:G7"/>
    <mergeCell ref="A4:G4"/>
    <mergeCell ref="A5:G5"/>
    <mergeCell ref="B9:G9"/>
    <mergeCell ref="C12:G12"/>
    <mergeCell ref="C13:G13"/>
    <mergeCell ref="C14:G14"/>
    <mergeCell ref="C17:G17"/>
    <mergeCell ref="C18:G18"/>
    <mergeCell ref="C19:G19"/>
    <mergeCell ref="B20:C20"/>
    <mergeCell ref="E126:G126"/>
    <mergeCell ref="B122:G122"/>
    <mergeCell ref="E128:G132"/>
    <mergeCell ref="B127:G127"/>
    <mergeCell ref="A123:A126"/>
    <mergeCell ref="B123:C126"/>
    <mergeCell ref="H123:H126"/>
    <mergeCell ref="B31:C31"/>
    <mergeCell ref="B32:C32"/>
    <mergeCell ref="B92:C92"/>
    <mergeCell ref="B109:C109"/>
    <mergeCell ref="B95:C95"/>
    <mergeCell ref="B96:C96"/>
    <mergeCell ref="B97:C97"/>
    <mergeCell ref="B37:C37"/>
    <mergeCell ref="B42:C42"/>
    <mergeCell ref="B43:C43"/>
    <mergeCell ref="B44:C44"/>
    <mergeCell ref="B45:C45"/>
    <mergeCell ref="B46:C46"/>
    <mergeCell ref="B47:C47"/>
    <mergeCell ref="B53:C53"/>
    <mergeCell ref="B60:C60"/>
    <mergeCell ref="B55:C55"/>
    <mergeCell ref="B111:G111"/>
    <mergeCell ref="E123:G123"/>
    <mergeCell ref="E124:G124"/>
    <mergeCell ref="E125:G125"/>
    <mergeCell ref="B56:C56"/>
    <mergeCell ref="B57:C57"/>
    <mergeCell ref="B58:C58"/>
    <mergeCell ref="B59:C59"/>
    <mergeCell ref="B61:C61"/>
    <mergeCell ref="B67:C67"/>
    <mergeCell ref="B68:C68"/>
    <mergeCell ref="B69:C69"/>
    <mergeCell ref="B70:C70"/>
    <mergeCell ref="B71:C71"/>
    <mergeCell ref="B80:C80"/>
    <mergeCell ref="B81:C81"/>
    <mergeCell ref="B82:C82"/>
    <mergeCell ref="B83:G83"/>
    <mergeCell ref="B90:C90"/>
    <mergeCell ref="B91:C91"/>
    <mergeCell ref="B93:C93"/>
    <mergeCell ref="B94:C94"/>
    <mergeCell ref="B98:C98"/>
    <mergeCell ref="B99:C99"/>
  </mergeCells>
  <printOptions/>
  <pageMargins left="1.01" right="0.2362204724409449" top="0.4724409448818898" bottom="0.39" header="0.31496062992125984" footer="0.31496062992125984"/>
  <pageSetup horizontalDpi="600" verticalDpi="600" orientation="landscape"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Trung KHCN</cp:lastModifiedBy>
  <cp:lastPrinted>2018-06-19T05:57:59Z</cp:lastPrinted>
  <dcterms:created xsi:type="dcterms:W3CDTF">2018-03-21T02:59:06Z</dcterms:created>
  <dcterms:modified xsi:type="dcterms:W3CDTF">2018-07-03T07:38:26Z</dcterms:modified>
  <cp:category/>
  <cp:version/>
  <cp:contentType/>
  <cp:contentStatus/>
</cp:coreProperties>
</file>